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ww\"/>
    </mc:Choice>
  </mc:AlternateContent>
  <bookViews>
    <workbookView xWindow="120" yWindow="120" windowWidth="19020" windowHeight="12660" activeTab="1"/>
  </bookViews>
  <sheets>
    <sheet name="стр.1_4" sheetId="4" r:id="rId1"/>
    <sheet name="стр.5_6" sheetId="5" r:id="rId2"/>
  </sheets>
  <definedNames>
    <definedName name="TABLE" localSheetId="0">стр.1_4!#REF!</definedName>
    <definedName name="TABLE" localSheetId="1">стр.5_6!#REF!</definedName>
    <definedName name="TABLE_2" localSheetId="0">стр.1_4!#REF!</definedName>
    <definedName name="TABLE_2" localSheetId="1">стр.5_6!#REF!</definedName>
    <definedName name="_xlnm.Print_Titles" localSheetId="0">стр.1_4!$26:$29</definedName>
    <definedName name="_xlnm.Print_Titles" localSheetId="1">стр.5_6!$3:$6</definedName>
    <definedName name="_xlnm.Print_Area" localSheetId="0">стр.1_4!$A$1:$FE$119</definedName>
    <definedName name="_xlnm.Print_Area" localSheetId="1">стр.5_6!$A$1:$FE$41</definedName>
  </definedNames>
  <calcPr calcId="162913"/>
</workbook>
</file>

<file path=xl/calcChain.xml><?xml version="1.0" encoding="utf-8"?>
<calcChain xmlns="http://schemas.openxmlformats.org/spreadsheetml/2006/main">
  <c r="DF109" i="4" l="1"/>
  <c r="EF109" i="4"/>
  <c r="DS109" i="4"/>
  <c r="EF60" i="4"/>
  <c r="DS60" i="4"/>
  <c r="DF85" i="4"/>
  <c r="DF60" i="4"/>
  <c r="DF58" i="4" s="1"/>
  <c r="DF112" i="4"/>
  <c r="DF111" i="4" s="1"/>
  <c r="DF104" i="4"/>
  <c r="DF102" i="4"/>
  <c r="DF100" i="4"/>
  <c r="DF96" i="4" s="1"/>
  <c r="DF101" i="4"/>
  <c r="DF97" i="4"/>
  <c r="EF101" i="4"/>
  <c r="EF96" i="4" s="1"/>
  <c r="DS101" i="4"/>
  <c r="DS96" i="4" s="1"/>
  <c r="DS111" i="4"/>
  <c r="EF111" i="4"/>
  <c r="DS84" i="4"/>
  <c r="EF84" i="4"/>
  <c r="DF84" i="4"/>
  <c r="DS93" i="4"/>
  <c r="EF93" i="4"/>
  <c r="DF93" i="4"/>
  <c r="DS82" i="4"/>
  <c r="DS81" i="4" s="1"/>
  <c r="DS80" i="4" s="1"/>
  <c r="EF82" i="4"/>
  <c r="EF81" i="4"/>
  <c r="EF80" i="4" s="1"/>
  <c r="DF82" i="4"/>
  <c r="DF81" i="4" s="1"/>
  <c r="DF80" i="4" s="1"/>
  <c r="DS76" i="4"/>
  <c r="EF76" i="4"/>
  <c r="DF76" i="4"/>
  <c r="DS66" i="4"/>
  <c r="EF66" i="4"/>
  <c r="DF66" i="4"/>
  <c r="DS58" i="4"/>
  <c r="EF58" i="4"/>
  <c r="EF57" i="4" s="1"/>
  <c r="DF53" i="4"/>
  <c r="EF45" i="4"/>
  <c r="DS45" i="4"/>
  <c r="DF45" i="4"/>
  <c r="EF39" i="4"/>
  <c r="DS39" i="4"/>
  <c r="DF39" i="4"/>
  <c r="EF42" i="4"/>
  <c r="DS42" i="4"/>
  <c r="DF42" i="4"/>
  <c r="DS36" i="4"/>
  <c r="DS32" i="4" s="1"/>
  <c r="EF36" i="4"/>
  <c r="EF32" i="4" s="1"/>
  <c r="DF36" i="4"/>
  <c r="EF33" i="4"/>
  <c r="DS33" i="4"/>
  <c r="DF33" i="4"/>
  <c r="DS57" i="4" l="1"/>
  <c r="DF57" i="4"/>
  <c r="DF32" i="4"/>
  <c r="DF91" i="4"/>
  <c r="DF7" i="5"/>
  <c r="DS7" i="5"/>
  <c r="DS10" i="5" s="1"/>
  <c r="DS91" i="4"/>
  <c r="DS56" i="4" s="1"/>
  <c r="DF56" i="4"/>
  <c r="EF7" i="5"/>
  <c r="EF10" i="5" s="1"/>
  <c r="EF91" i="4"/>
  <c r="EF56" i="4" s="1"/>
</calcChain>
</file>

<file path=xl/sharedStrings.xml><?xml version="1.0" encoding="utf-8"?>
<sst xmlns="http://schemas.openxmlformats.org/spreadsheetml/2006/main" count="514" uniqueCount="293">
  <si>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</si>
  <si>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</si>
  <si>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</si>
  <si>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  <charset val="204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</si>
  <si>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</si>
  <si>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</si>
  <si>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</si>
  <si>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</si>
  <si>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</si>
  <si>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</si>
  <si>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</si>
  <si>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</si>
  <si>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</si>
  <si>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</si>
  <si>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</si>
  <si>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</si>
  <si>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</si>
  <si>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</si>
  <si>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</si>
  <si>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</si>
  <si>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</si>
  <si>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</si>
  <si>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</si>
  <si>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</si>
  <si>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</si>
  <si>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</si>
  <si>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</si>
  <si>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</si>
  <si>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</si>
  <si>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</si>
  <si>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</si>
  <si>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</si>
  <si>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</si>
  <si>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</si>
  <si>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</si>
  <si>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</si>
  <si>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</si>
  <si>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</si>
  <si>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</si>
  <si>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</si>
  <si>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</si>
  <si>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</si>
  <si>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</si>
  <si>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  <charset val="204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</si>
  <si>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</si>
  <si>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</si>
  <si>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</si>
  <si>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</si>
  <si>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</si>
  <si>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</si>
  <si>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</si>
  <si>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</si>
  <si>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</si>
  <si>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</si>
  <si>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</si>
  <si>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</si>
  <si>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</si>
  <si>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</si>
  <si>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</si>
  <si>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</si>
  <si>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</si>
  <si>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</si>
  <si>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</si>
  <si>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</si>
  <si>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</si>
  <si>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</si>
  <si>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</si>
  <si>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</si>
  <si>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</si>
  <si>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</si>
  <si>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</si>
  <si>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</si>
  <si>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</si>
  <si>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</si>
  <si>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  <charset val="204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</si>
  <si>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</si>
  <si>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</si>
  <si>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</si>
  <si>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</si>
  <si>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</si>
  <si>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</si>
  <si>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</si>
  <si>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</si>
  <si>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</si>
  <si>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</si>
  <si>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</si>
  <si>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</si>
  <si>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</si>
  <si>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</si>
  <si>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</si>
  <si>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</si>
  <si>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</si>
  <si>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</si>
  <si>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2141</t>
  </si>
  <si>
    <t>2142</t>
  </si>
  <si>
    <t>131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</si>
  <si>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</si>
  <si>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</si>
  <si>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</si>
  <si>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</si>
  <si>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</si>
  <si>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</si>
  <si>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</si>
  <si>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</si>
  <si>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</si>
  <si>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</si>
  <si>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</si>
  <si>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</si>
  <si>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</si>
  <si>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</si>
  <si>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</si>
  <si>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</si>
  <si>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</si>
  <si>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</si>
  <si>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</si>
  <si>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</si>
  <si>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</si>
  <si>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  <charset val="204"/>
      </rPr>
      <t>7</t>
    </r>
  </si>
  <si>
    <t>2600</t>
  </si>
  <si>
    <t>2610</t>
  </si>
  <si>
    <t>2620</t>
  </si>
  <si>
    <t>закупку товаров, работ, услуг в целях капитального ремонта государственного (муниципального) имущества</t>
  </si>
  <si>
    <t>243</t>
  </si>
  <si>
    <t>прочую закупку товаров, работ и услуг, всего</t>
  </si>
  <si>
    <t>244</t>
  </si>
  <si>
    <t>из них: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</si>
  <si>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  <charset val="204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</si>
  <si>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</si>
  <si>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</si>
  <si>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  <charset val="204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</si>
  <si>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</si>
  <si>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  <charset val="204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</si>
  <si>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</si>
  <si>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</si>
  <si>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  <charset val="204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</si>
  <si>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  <charset val="204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</si>
  <si>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</si>
  <si>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</si>
  <si>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</si>
  <si>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</si>
  <si>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</si>
  <si>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</si>
  <si>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</si>
  <si>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</si>
  <si>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</si>
  <si>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</si>
  <si>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  <charset val="204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</si>
  <si>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</si>
  <si>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</si>
  <si>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</si>
  <si>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</si>
  <si>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  <charset val="204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</si>
  <si>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</si>
  <si>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</si>
  <si>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</si>
  <si>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</si>
  <si>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</si>
  <si>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</si>
  <si>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</si>
  <si>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</si>
  <si>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</si>
  <si>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</si>
  <si>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</si>
  <si>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</si>
  <si>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</si>
  <si>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</si>
  <si>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</si>
  <si>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</si>
  <si>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  <charset val="204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</si>
  <si>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</si>
  <si>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</si>
  <si>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</si>
  <si>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</si>
  <si>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</si>
  <si>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</si>
  <si>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</si>
  <si>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</si>
  <si>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</si>
  <si>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  <charset val="204"/>
      </rPr>
      <t>15</t>
    </r>
  </si>
  <si>
    <t>26430</t>
  </si>
  <si>
    <t>1.4.4</t>
  </si>
  <si>
    <t>26440</t>
  </si>
  <si>
    <t>1.4.4.1</t>
  </si>
  <si>
    <t>26441</t>
  </si>
  <si>
    <t>1.4.4.2</t>
  </si>
  <si>
    <t>26442</t>
  </si>
  <si>
    <t>за счет прочих источников финансового обеспечения</t>
  </si>
  <si>
    <t>в соответствии с Федеральным законом № 223-ФЗ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</si>
  <si>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  <charset val="204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</si>
  <si>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</si>
  <si>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</si>
  <si>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</si>
  <si>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</si>
  <si>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</si>
  <si>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</si>
  <si>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</si>
  <si>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</si>
  <si>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</si>
  <si>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</si>
  <si>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</si>
  <si>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</si>
  <si>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21</t>
  </si>
  <si>
    <t>22</t>
  </si>
  <si>
    <t>200</t>
  </si>
  <si>
    <t>210</t>
  </si>
  <si>
    <t>211</t>
  </si>
  <si>
    <t>213</t>
  </si>
  <si>
    <t>291</t>
  </si>
  <si>
    <t>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</si>
  <si>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</si>
  <si>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</si>
  <si>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</si>
  <si>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</si>
  <si>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</si>
  <si>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</si>
  <si>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</si>
  <si>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223</t>
  </si>
  <si>
    <t>225</t>
  </si>
  <si>
    <t>226</t>
  </si>
  <si>
    <t>227</t>
  </si>
  <si>
    <t>346</t>
  </si>
  <si>
    <t>349</t>
  </si>
  <si>
    <t>221</t>
  </si>
  <si>
    <t>директор</t>
  </si>
  <si>
    <t>главный бухгалтер</t>
  </si>
  <si>
    <t xml:space="preserve">доходы от оказания платных услуг (работ) потребителям соответствующих услуг (работ)
</t>
  </si>
  <si>
    <t xml:space="preserve">доходы от операционной  аренды
</t>
  </si>
  <si>
    <t>121</t>
  </si>
  <si>
    <t>1410</t>
  </si>
  <si>
    <t>пожертвования</t>
  </si>
  <si>
    <t>155</t>
  </si>
  <si>
    <t>субсидии, предоставляемые в соответствии с абзацем вторым пункта 1 статьи 78.1 Бюджетного кодекса Российской Федерации</t>
  </si>
  <si>
    <t>152</t>
  </si>
  <si>
    <t>января</t>
  </si>
  <si>
    <t>01</t>
  </si>
  <si>
    <t>отдел образования Администрации Егорлыкского района</t>
  </si>
  <si>
    <t>6012753</t>
  </si>
  <si>
    <t>907</t>
  </si>
  <si>
    <t>610901001</t>
  </si>
  <si>
    <t>2111</t>
  </si>
  <si>
    <t>в том числе:
субсидии на финансовое обеспечение выполнения муниципального задания</t>
  </si>
  <si>
    <t>в том числе:
за счет субсидии на финансовое обеспечение выполнения муниципального задания</t>
  </si>
  <si>
    <t xml:space="preserve">
за счет субсидии на финансовое обеспечение выполнения муниципального задания</t>
  </si>
  <si>
    <t>2112</t>
  </si>
  <si>
    <t>в том числе:
за счет собственных доходов учреждения</t>
  </si>
  <si>
    <t xml:space="preserve">
за счет субсидии на иные цели</t>
  </si>
  <si>
    <t>2121</t>
  </si>
  <si>
    <t>266</t>
  </si>
  <si>
    <t>2122</t>
  </si>
  <si>
    <t>2113</t>
  </si>
  <si>
    <t>2123</t>
  </si>
  <si>
    <t>212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</si>
  <si>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</si>
  <si>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</si>
  <si>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</si>
  <si>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</si>
  <si>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</si>
  <si>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</si>
  <si>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</si>
  <si>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</si>
  <si>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</si>
  <si>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2143</t>
  </si>
  <si>
    <t>2212</t>
  </si>
  <si>
    <t>264</t>
  </si>
  <si>
    <t>2331</t>
  </si>
  <si>
    <t>292</t>
  </si>
  <si>
    <t>2332</t>
  </si>
  <si>
    <t xml:space="preserve">в том числе:
</t>
  </si>
  <si>
    <t>2611</t>
  </si>
  <si>
    <t>222</t>
  </si>
  <si>
    <t>транспортные услуги</t>
  </si>
  <si>
    <t>342</t>
  </si>
  <si>
    <t>343</t>
  </si>
  <si>
    <t>344</t>
  </si>
  <si>
    <t xml:space="preserve">увеличение стоимости продуктов питания      </t>
  </si>
  <si>
    <t xml:space="preserve">увеличение стоимости горюче-смазочных материалов       </t>
  </si>
  <si>
    <t xml:space="preserve">увеличение стоимости строительных материалов        </t>
  </si>
  <si>
    <t>345</t>
  </si>
  <si>
    <t xml:space="preserve">увеличение стоимости мягкого инвентаря            </t>
  </si>
  <si>
    <t>293</t>
  </si>
  <si>
    <t>189</t>
  </si>
  <si>
    <t>Басова И.А.</t>
  </si>
  <si>
    <t>Авилова О.В.</t>
  </si>
  <si>
    <t>Директор МБОУ ЕСОШ №7 им. О.Казанского</t>
  </si>
  <si>
    <t>6109010706</t>
  </si>
  <si>
    <t>МБОУ ЕСОШ №7 им. О.Казанского</t>
  </si>
  <si>
    <t>310</t>
  </si>
  <si>
    <t xml:space="preserve">увеличение стоимости основных средств  </t>
  </si>
  <si>
    <t>603Х4684</t>
  </si>
  <si>
    <t>8-928-196-24-94</t>
  </si>
  <si>
    <t>11</t>
  </si>
  <si>
    <t>23</t>
  </si>
  <si>
    <t>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</si>
</sst>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i/>
      <sz val="8"/>
      <color rgb="FF0000FF"/>
      <name val="Times New Roman"/>
      <family val="1"/>
      <charset val="204"/>
    </font>
    <font>
      <i/>
      <sz val="10"/>
      <color rgb="FF0000FF"/>
      <name val="Arial Cyr"/>
      <charset val="204"/>
    </font>
    <font>
      <i/>
      <sz val="7"/>
      <color rgb="FF0000FF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  <font>
      <b/>
      <i/>
      <sz val="8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Font="1"/>
    <xf numFmtId="49" fontId="9" fillId="0" borderId="3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 indent="2"/>
    </xf>
    <xf numFmtId="0" fontId="1" fillId="0" borderId="12" xfId="0" applyNumberFormat="1" applyFont="1" applyBorder="1" applyAlignment="1">
      <alignment horizontal="left" indent="2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/>
    </xf>
    <xf numFmtId="49" fontId="9" fillId="2" borderId="17" xfId="0" applyNumberFormat="1" applyFont="1" applyFill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left" indent="4"/>
    </xf>
    <xf numFmtId="0" fontId="9" fillId="0" borderId="2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left" indent="4"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" fontId="9" fillId="2" borderId="20" xfId="0" applyNumberFormat="1" applyFont="1" applyFill="1" applyBorder="1" applyAlignment="1">
      <alignment horizontal="center"/>
    </xf>
    <xf numFmtId="4" fontId="9" fillId="2" borderId="16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left" wrapText="1" indent="3"/>
    </xf>
    <xf numFmtId="0" fontId="1" fillId="0" borderId="3" xfId="0" applyNumberFormat="1" applyFont="1" applyBorder="1" applyAlignment="1">
      <alignment horizontal="left" indent="3"/>
    </xf>
    <xf numFmtId="0" fontId="1" fillId="0" borderId="2" xfId="0" applyNumberFormat="1" applyFont="1" applyBorder="1" applyAlignment="1">
      <alignment horizontal="left" indent="3"/>
    </xf>
    <xf numFmtId="49" fontId="1" fillId="0" borderId="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" fontId="9" fillId="2" borderId="14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wrapText="1" indent="3"/>
    </xf>
    <xf numFmtId="0" fontId="1" fillId="0" borderId="12" xfId="0" applyNumberFormat="1" applyFont="1" applyBorder="1" applyAlignment="1">
      <alignment horizontal="left" indent="3"/>
    </xf>
    <xf numFmtId="49" fontId="1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 indent="1"/>
    </xf>
    <xf numFmtId="0" fontId="1" fillId="0" borderId="12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indent="4"/>
    </xf>
    <xf numFmtId="49" fontId="13" fillId="0" borderId="14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 wrapText="1" indent="1"/>
    </xf>
    <xf numFmtId="0" fontId="1" fillId="0" borderId="3" xfId="0" applyNumberFormat="1" applyFont="1" applyBorder="1" applyAlignment="1">
      <alignment horizontal="left" indent="1"/>
    </xf>
    <xf numFmtId="0" fontId="1" fillId="0" borderId="2" xfId="0" applyNumberFormat="1" applyFont="1" applyBorder="1" applyAlignment="1">
      <alignment horizontal="left" indent="1"/>
    </xf>
    <xf numFmtId="0" fontId="1" fillId="0" borderId="16" xfId="0" applyNumberFormat="1" applyFont="1" applyBorder="1" applyAlignment="1">
      <alignment horizontal="left" indent="3"/>
    </xf>
    <xf numFmtId="49" fontId="9" fillId="2" borderId="20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2"/>
    </xf>
    <xf numFmtId="0" fontId="1" fillId="0" borderId="3" xfId="0" applyNumberFormat="1" applyFont="1" applyBorder="1" applyAlignment="1">
      <alignment horizontal="left" indent="2"/>
    </xf>
    <xf numFmtId="0" fontId="1" fillId="0" borderId="2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wrapText="1" indent="2"/>
    </xf>
    <xf numFmtId="0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4" fontId="1" fillId="2" borderId="29" xfId="0" applyNumberFormat="1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left" wrapText="1" indent="4"/>
    </xf>
    <xf numFmtId="0" fontId="9" fillId="0" borderId="7" xfId="0" applyNumberFormat="1" applyFont="1" applyBorder="1" applyAlignment="1">
      <alignment horizontal="left" indent="4"/>
    </xf>
    <xf numFmtId="0" fontId="9" fillId="0" borderId="14" xfId="0" applyNumberFormat="1" applyFont="1" applyBorder="1" applyAlignment="1">
      <alignment horizontal="left" wrapText="1" indent="4"/>
    </xf>
    <xf numFmtId="0" fontId="9" fillId="0" borderId="12" xfId="0" applyNumberFormat="1" applyFont="1" applyBorder="1" applyAlignment="1">
      <alignment horizontal="left" indent="4"/>
    </xf>
    <xf numFmtId="0" fontId="9" fillId="0" borderId="15" xfId="0" applyNumberFormat="1" applyFont="1" applyBorder="1" applyAlignment="1">
      <alignment horizontal="left" indent="4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/>
    <xf numFmtId="49" fontId="1" fillId="0" borderId="16" xfId="0" applyNumberFormat="1" applyFont="1" applyBorder="1" applyAlignment="1"/>
    <xf numFmtId="49" fontId="1" fillId="0" borderId="23" xfId="0" applyNumberFormat="1" applyFont="1" applyBorder="1" applyAlignment="1"/>
    <xf numFmtId="49" fontId="1" fillId="0" borderId="24" xfId="0" applyNumberFormat="1" applyFont="1" applyBorder="1" applyAlignment="1"/>
    <xf numFmtId="49" fontId="1" fillId="0" borderId="0" xfId="0" applyNumberFormat="1" applyFont="1" applyBorder="1" applyAlignment="1"/>
    <xf numFmtId="49" fontId="1" fillId="0" borderId="25" xfId="0" applyNumberFormat="1" applyFont="1" applyBorder="1" applyAlignment="1"/>
    <xf numFmtId="49" fontId="1" fillId="0" borderId="32" xfId="0" applyNumberFormat="1" applyFont="1" applyBorder="1" applyAlignment="1"/>
    <xf numFmtId="49" fontId="1" fillId="0" borderId="5" xfId="0" applyNumberFormat="1" applyFont="1" applyBorder="1" applyAlignment="1"/>
    <xf numFmtId="49" fontId="1" fillId="0" borderId="31" xfId="0" applyNumberFormat="1" applyFont="1" applyBorder="1" applyAlignment="1"/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4" fontId="9" fillId="0" borderId="29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  <xf numFmtId="0" fontId="9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3"/>
    </xf>
    <xf numFmtId="49" fontId="1" fillId="0" borderId="24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2"/>
    </xf>
    <xf numFmtId="0" fontId="1" fillId="0" borderId="14" xfId="0" applyNumberFormat="1" applyFont="1" applyBorder="1" applyAlignment="1"/>
    <xf numFmtId="0" fontId="1" fillId="0" borderId="12" xfId="0" applyNumberFormat="1" applyFont="1" applyBorder="1" applyAlignment="1"/>
    <xf numFmtId="0" fontId="1" fillId="0" borderId="17" xfId="0" applyNumberFormat="1" applyFont="1" applyBorder="1" applyAlignment="1"/>
    <xf numFmtId="0" fontId="1" fillId="0" borderId="20" xfId="0" applyNumberFormat="1" applyFont="1" applyBorder="1" applyAlignment="1"/>
    <xf numFmtId="0" fontId="1" fillId="0" borderId="16" xfId="0" applyNumberFormat="1" applyFont="1" applyBorder="1" applyAlignment="1"/>
    <xf numFmtId="0" fontId="1" fillId="0" borderId="21" xfId="0" applyNumberFormat="1" applyFont="1" applyBorder="1" applyAlignment="1"/>
    <xf numFmtId="0" fontId="1" fillId="0" borderId="1" xfId="0" applyNumberFormat="1" applyFont="1" applyBorder="1" applyAlignment="1"/>
    <xf numFmtId="0" fontId="1" fillId="0" borderId="3" xfId="0" applyNumberFormat="1" applyFont="1" applyBorder="1" applyAlignment="1"/>
    <xf numFmtId="0" fontId="1" fillId="0" borderId="2" xfId="0" applyNumberFormat="1" applyFont="1" applyBorder="1" applyAlignment="1"/>
    <xf numFmtId="0" fontId="9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/>
    <xf numFmtId="49" fontId="1" fillId="0" borderId="7" xfId="0" applyNumberFormat="1" applyFont="1" applyBorder="1" applyAlignment="1"/>
    <xf numFmtId="0" fontId="1" fillId="0" borderId="24" xfId="0" applyNumberFormat="1" applyFont="1" applyBorder="1" applyAlignment="1"/>
    <xf numFmtId="0" fontId="1" fillId="0" borderId="5" xfId="0" applyNumberFormat="1" applyFont="1" applyBorder="1" applyAlignment="1"/>
    <xf numFmtId="0" fontId="1" fillId="0" borderId="33" xfId="0" applyNumberFormat="1" applyFont="1" applyBorder="1" applyAlignment="1"/>
    <xf numFmtId="0" fontId="1" fillId="0" borderId="14" xfId="0" applyNumberFormat="1" applyFont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19"/>
  <sheetViews>
    <sheetView showGridLines="0" view="pageBreakPreview" topLeftCell="A87" zoomScale="115" zoomScaleNormal="100" zoomScaleSheetLayoutView="115" workbookViewId="0">
      <selection activeCell="DF110" sqref="DF110:DR110"/>
    </sheetView>
  </sheetViews>
  <sheetFormatPr defaultColWidth="0.85546875" defaultRowHeight="11.25" x14ac:dyDescent="0.2"/>
  <cols>
    <col min="1" max="18" width="0.85546875" style="1"/>
    <col min="19" max="19" width="0.85546875" style="1" customWidth="1"/>
    <col min="20" max="65" width="0.85546875" style="1"/>
    <col min="66" max="66" width="0.85546875" style="1" customWidth="1"/>
    <col min="67" max="69" width="0.85546875" style="1"/>
    <col min="70" max="70" width="0.85546875" style="1" customWidth="1"/>
    <col min="71" max="81" width="0.85546875" style="1"/>
    <col min="82" max="83" width="0.85546875" style="1" customWidth="1"/>
    <col min="84" max="16384" width="0.85546875" style="1"/>
  </cols>
  <sheetData>
    <row r="1" spans="51:161" ht="6" customHeight="1" x14ac:dyDescent="0.2"/>
    <row r="2" spans="51:161" s="3" customFormat="1" ht="10.5" customHeight="1" x14ac:dyDescent="0.2"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pans="51:161" ht="18" customHeight="1" x14ac:dyDescent="0.2">
      <c r="BM3" s="3"/>
    </row>
    <row r="4" spans="51:161" s="3" customFormat="1" ht="10.5" x14ac:dyDescent="0.2">
      <c r="DW4" s="164" t="s">
        <v>24</v>
      </c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</row>
    <row r="5" spans="51:161" s="3" customFormat="1" ht="10.5" x14ac:dyDescent="0.2">
      <c r="DW5" s="166" t="s">
        <v>283</v>
      </c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</row>
    <row r="6" spans="51:161" s="4" customFormat="1" ht="8.25" x14ac:dyDescent="0.15">
      <c r="DW6" s="39" t="s">
        <v>19</v>
      </c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51:161" s="3" customFormat="1" ht="10.5" x14ac:dyDescent="0.2"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</row>
    <row r="8" spans="51:161" s="4" customFormat="1" ht="8.25" x14ac:dyDescent="0.15">
      <c r="DW8" s="39" t="s">
        <v>20</v>
      </c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</row>
    <row r="9" spans="51:161" s="3" customFormat="1" ht="10.5" x14ac:dyDescent="0.2"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L9" s="36" t="s">
        <v>282</v>
      </c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</row>
    <row r="10" spans="51:161" s="4" customFormat="1" ht="8.25" x14ac:dyDescent="0.15">
      <c r="DW10" s="39" t="s">
        <v>21</v>
      </c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L10" s="39" t="s">
        <v>22</v>
      </c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</row>
    <row r="11" spans="51:161" s="3" customFormat="1" ht="10.5" x14ac:dyDescent="0.2">
      <c r="DW11" s="40" t="s">
        <v>23</v>
      </c>
      <c r="DX11" s="40"/>
      <c r="DY11" s="37" t="s">
        <v>290</v>
      </c>
      <c r="DZ11" s="37"/>
      <c r="EA11" s="37"/>
      <c r="EB11" s="41" t="s">
        <v>23</v>
      </c>
      <c r="EC11" s="41"/>
      <c r="EE11" s="37" t="s">
        <v>233</v>
      </c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40">
        <v>20</v>
      </c>
      <c r="EU11" s="40"/>
      <c r="EV11" s="40"/>
      <c r="EW11" s="38" t="s">
        <v>201</v>
      </c>
      <c r="EX11" s="38"/>
      <c r="EY11" s="38"/>
      <c r="EZ11" s="3" t="s">
        <v>5</v>
      </c>
    </row>
    <row r="13" spans="51:161" s="5" customFormat="1" ht="12" x14ac:dyDescent="0.2">
      <c r="CR13" s="6" t="s">
        <v>26</v>
      </c>
      <c r="CS13" s="42" t="s">
        <v>201</v>
      </c>
      <c r="CT13" s="42"/>
      <c r="CU13" s="42"/>
      <c r="CV13" s="5" t="s">
        <v>5</v>
      </c>
    </row>
    <row r="14" spans="51:161" s="5" customFormat="1" ht="14.25" x14ac:dyDescent="0.2">
      <c r="AY14" s="152" t="s">
        <v>27</v>
      </c>
      <c r="AZ14" s="152"/>
      <c r="BA14" s="152"/>
      <c r="BB14" s="152"/>
      <c r="BC14" s="152"/>
      <c r="BD14" s="152"/>
      <c r="BE14" s="152"/>
      <c r="BF14" s="43" t="s">
        <v>201</v>
      </c>
      <c r="BG14" s="43"/>
      <c r="BH14" s="43"/>
      <c r="BI14" s="152" t="s">
        <v>28</v>
      </c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43" t="s">
        <v>202</v>
      </c>
      <c r="CF14" s="43"/>
      <c r="CG14" s="43"/>
      <c r="CH14" s="152" t="s">
        <v>29</v>
      </c>
      <c r="CI14" s="152"/>
      <c r="CJ14" s="152"/>
      <c r="CK14" s="152"/>
      <c r="CL14" s="152"/>
      <c r="CM14" s="43" t="s">
        <v>291</v>
      </c>
      <c r="CN14" s="43"/>
      <c r="CO14" s="43"/>
      <c r="CP14" s="153" t="s">
        <v>30</v>
      </c>
      <c r="CQ14" s="153"/>
      <c r="CR14" s="153"/>
      <c r="CS14" s="153"/>
      <c r="CT14" s="153"/>
      <c r="CU14" s="153"/>
      <c r="CV14" s="153"/>
      <c r="CW14" s="153"/>
      <c r="CX14" s="153"/>
      <c r="ES14" s="154" t="s">
        <v>25</v>
      </c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6"/>
    </row>
    <row r="15" spans="51:161" ht="12" thickBot="1" x14ac:dyDescent="0.25">
      <c r="ES15" s="157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9"/>
    </row>
    <row r="16" spans="51:161" ht="12.75" customHeight="1" x14ac:dyDescent="0.2">
      <c r="BG16" s="62" t="s">
        <v>42</v>
      </c>
      <c r="BH16" s="62"/>
      <c r="BI16" s="62"/>
      <c r="BJ16" s="62"/>
      <c r="BK16" s="44" t="s">
        <v>234</v>
      </c>
      <c r="BL16" s="44"/>
      <c r="BM16" s="44"/>
      <c r="BN16" s="61" t="s">
        <v>23</v>
      </c>
      <c r="BO16" s="61"/>
      <c r="BQ16" s="44" t="s">
        <v>233</v>
      </c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62">
        <v>20</v>
      </c>
      <c r="CG16" s="62"/>
      <c r="CH16" s="62"/>
      <c r="CI16" s="163" t="s">
        <v>201</v>
      </c>
      <c r="CJ16" s="163"/>
      <c r="CK16" s="163"/>
      <c r="CL16" s="1" t="s">
        <v>43</v>
      </c>
      <c r="EQ16" s="2" t="s">
        <v>31</v>
      </c>
      <c r="ES16" s="160" t="s">
        <v>292</v>
      </c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2"/>
    </row>
    <row r="17" spans="1:161" ht="18" customHeight="1" x14ac:dyDescent="0.2">
      <c r="A17" s="61" t="s">
        <v>34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EQ17" s="2" t="s">
        <v>32</v>
      </c>
      <c r="ES17" s="66" t="s">
        <v>236</v>
      </c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8"/>
    </row>
    <row r="18" spans="1:161" ht="11.25" customHeight="1" x14ac:dyDescent="0.2">
      <c r="A18" s="1" t="s">
        <v>35</v>
      </c>
      <c r="AB18" s="57" t="s">
        <v>235</v>
      </c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EQ18" s="2" t="s">
        <v>33</v>
      </c>
      <c r="ES18" s="63" t="s">
        <v>237</v>
      </c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5"/>
    </row>
    <row r="19" spans="1:161" x14ac:dyDescent="0.2">
      <c r="EQ19" s="2" t="s">
        <v>32</v>
      </c>
      <c r="ES19" s="66" t="s">
        <v>288</v>
      </c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8"/>
    </row>
    <row r="20" spans="1:161" x14ac:dyDescent="0.2">
      <c r="EQ20" s="2" t="s">
        <v>36</v>
      </c>
      <c r="ES20" s="63" t="s">
        <v>284</v>
      </c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5"/>
    </row>
    <row r="21" spans="1:161" x14ac:dyDescent="0.2">
      <c r="A21" s="1" t="s">
        <v>40</v>
      </c>
      <c r="K21" s="58" t="s">
        <v>285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EQ21" s="2" t="s">
        <v>37</v>
      </c>
      <c r="ES21" s="63" t="s">
        <v>238</v>
      </c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5"/>
    </row>
    <row r="22" spans="1:161" ht="18" customHeight="1" thickBot="1" x14ac:dyDescent="0.25">
      <c r="A22" s="1" t="s">
        <v>41</v>
      </c>
      <c r="EQ22" s="2" t="s">
        <v>38</v>
      </c>
      <c r="ES22" s="29" t="s">
        <v>39</v>
      </c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151"/>
    </row>
    <row r="24" spans="1:161" s="7" customFormat="1" ht="10.5" x14ac:dyDescent="0.15">
      <c r="A24" s="60" t="s">
        <v>44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</row>
    <row r="26" spans="1:161" x14ac:dyDescent="0.2">
      <c r="A26" s="155" t="s">
        <v>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6"/>
      <c r="BX26" s="184" t="s">
        <v>1</v>
      </c>
      <c r="BY26" s="185"/>
      <c r="BZ26" s="185"/>
      <c r="CA26" s="185"/>
      <c r="CB26" s="185"/>
      <c r="CC26" s="185"/>
      <c r="CD26" s="185"/>
      <c r="CE26" s="199"/>
      <c r="CF26" s="184" t="s">
        <v>2</v>
      </c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99"/>
      <c r="CS26" s="184" t="s">
        <v>3</v>
      </c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99"/>
      <c r="DF26" s="188" t="s">
        <v>10</v>
      </c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</row>
    <row r="27" spans="1:161" ht="11.25" customHeigh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9"/>
      <c r="BX27" s="200"/>
      <c r="BY27" s="201"/>
      <c r="BZ27" s="201"/>
      <c r="CA27" s="201"/>
      <c r="CB27" s="201"/>
      <c r="CC27" s="201"/>
      <c r="CD27" s="201"/>
      <c r="CE27" s="202"/>
      <c r="CF27" s="200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2"/>
      <c r="CS27" s="200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2"/>
      <c r="DF27" s="179" t="s">
        <v>4</v>
      </c>
      <c r="DG27" s="180"/>
      <c r="DH27" s="180"/>
      <c r="DI27" s="180"/>
      <c r="DJ27" s="180"/>
      <c r="DK27" s="180"/>
      <c r="DL27" s="59" t="s">
        <v>201</v>
      </c>
      <c r="DM27" s="59"/>
      <c r="DN27" s="59"/>
      <c r="DO27" s="192" t="s">
        <v>5</v>
      </c>
      <c r="DP27" s="192"/>
      <c r="DQ27" s="192"/>
      <c r="DR27" s="193"/>
      <c r="DS27" s="179" t="s">
        <v>4</v>
      </c>
      <c r="DT27" s="180"/>
      <c r="DU27" s="180"/>
      <c r="DV27" s="180"/>
      <c r="DW27" s="180"/>
      <c r="DX27" s="180"/>
      <c r="DY27" s="59" t="s">
        <v>202</v>
      </c>
      <c r="DZ27" s="59"/>
      <c r="EA27" s="59"/>
      <c r="EB27" s="192" t="s">
        <v>5</v>
      </c>
      <c r="EC27" s="192"/>
      <c r="ED27" s="192"/>
      <c r="EE27" s="193"/>
      <c r="EF27" s="179" t="s">
        <v>4</v>
      </c>
      <c r="EG27" s="180"/>
      <c r="EH27" s="180"/>
      <c r="EI27" s="180"/>
      <c r="EJ27" s="180"/>
      <c r="EK27" s="180"/>
      <c r="EL27" s="59" t="s">
        <v>291</v>
      </c>
      <c r="EM27" s="59"/>
      <c r="EN27" s="59"/>
      <c r="EO27" s="192" t="s">
        <v>5</v>
      </c>
      <c r="EP27" s="192"/>
      <c r="EQ27" s="192"/>
      <c r="ER27" s="193"/>
      <c r="ES27" s="184" t="s">
        <v>9</v>
      </c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</row>
    <row r="28" spans="1:161" ht="39" customHeight="1" x14ac:dyDescent="0.2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8"/>
      <c r="BX28" s="186"/>
      <c r="BY28" s="187"/>
      <c r="BZ28" s="187"/>
      <c r="CA28" s="187"/>
      <c r="CB28" s="187"/>
      <c r="CC28" s="187"/>
      <c r="CD28" s="187"/>
      <c r="CE28" s="203"/>
      <c r="CF28" s="186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203"/>
      <c r="CS28" s="186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203"/>
      <c r="DF28" s="194" t="s">
        <v>6</v>
      </c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6"/>
      <c r="DS28" s="194" t="s">
        <v>7</v>
      </c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6"/>
      <c r="EF28" s="194" t="s">
        <v>8</v>
      </c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6"/>
      <c r="ES28" s="186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</row>
    <row r="29" spans="1:161" ht="12" thickBot="1" x14ac:dyDescent="0.25">
      <c r="A29" s="190" t="s">
        <v>11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1"/>
      <c r="BX29" s="176" t="s">
        <v>12</v>
      </c>
      <c r="BY29" s="177"/>
      <c r="BZ29" s="177"/>
      <c r="CA29" s="177"/>
      <c r="CB29" s="177"/>
      <c r="CC29" s="177"/>
      <c r="CD29" s="177"/>
      <c r="CE29" s="178"/>
      <c r="CF29" s="176" t="s">
        <v>13</v>
      </c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8"/>
      <c r="CS29" s="176" t="s">
        <v>14</v>
      </c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8"/>
      <c r="DF29" s="176" t="s">
        <v>15</v>
      </c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8"/>
      <c r="DS29" s="176" t="s">
        <v>16</v>
      </c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8"/>
      <c r="EF29" s="176" t="s">
        <v>17</v>
      </c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8"/>
      <c r="ES29" s="176" t="s">
        <v>18</v>
      </c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</row>
    <row r="30" spans="1:161" ht="12.75" customHeight="1" x14ac:dyDescent="0.2">
      <c r="A30" s="150" t="s">
        <v>45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204" t="s">
        <v>46</v>
      </c>
      <c r="BY30" s="182"/>
      <c r="BZ30" s="182"/>
      <c r="CA30" s="182"/>
      <c r="CB30" s="182"/>
      <c r="CC30" s="182"/>
      <c r="CD30" s="182"/>
      <c r="CE30" s="183"/>
      <c r="CF30" s="181" t="s">
        <v>47</v>
      </c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3"/>
      <c r="CS30" s="181" t="s">
        <v>47</v>
      </c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3"/>
      <c r="DF30" s="167">
        <v>143467.87</v>
      </c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9"/>
      <c r="DS30" s="170">
        <v>0</v>
      </c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2"/>
      <c r="EF30" s="170">
        <v>0</v>
      </c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2"/>
      <c r="ES30" s="173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5"/>
    </row>
    <row r="31" spans="1:161" ht="12.75" customHeight="1" x14ac:dyDescent="0.2">
      <c r="A31" s="150" t="s">
        <v>48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48" t="s">
        <v>49</v>
      </c>
      <c r="BY31" s="49"/>
      <c r="BZ31" s="49"/>
      <c r="CA31" s="49"/>
      <c r="CB31" s="49"/>
      <c r="CC31" s="49"/>
      <c r="CD31" s="49"/>
      <c r="CE31" s="50"/>
      <c r="CF31" s="51" t="s">
        <v>47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50"/>
      <c r="CS31" s="51" t="s">
        <v>47</v>
      </c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50"/>
      <c r="DF31" s="75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7"/>
      <c r="DS31" s="75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7"/>
      <c r="EF31" s="75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7"/>
      <c r="ES31" s="45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x14ac:dyDescent="0.2">
      <c r="A32" s="52" t="s">
        <v>50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3" t="s">
        <v>51</v>
      </c>
      <c r="BY32" s="54"/>
      <c r="BZ32" s="54"/>
      <c r="CA32" s="54"/>
      <c r="CB32" s="54"/>
      <c r="CC32" s="54"/>
      <c r="CD32" s="54"/>
      <c r="CE32" s="55"/>
      <c r="CF32" s="56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5"/>
      <c r="CS32" s="131" t="s">
        <v>128</v>
      </c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3"/>
      <c r="DF32" s="69">
        <f>DF33+DF36+DF39+DF42+DF45+DF49+DF53</f>
        <v>60901580</v>
      </c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1"/>
      <c r="DS32" s="69">
        <f>DS33+DS36+DS39+DS42+DS45+DS49+DS53</f>
        <v>59564700</v>
      </c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1"/>
      <c r="EF32" s="69">
        <f>EF33+EF36+EF39+EF42+EF45+EF49+EF53</f>
        <v>57926300</v>
      </c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1"/>
      <c r="ES32" s="45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7"/>
    </row>
    <row r="33" spans="1:161" ht="22.5" customHeight="1" x14ac:dyDescent="0.2">
      <c r="A33" s="127" t="s">
        <v>52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48" t="s">
        <v>53</v>
      </c>
      <c r="BY33" s="49"/>
      <c r="BZ33" s="49"/>
      <c r="CA33" s="49"/>
      <c r="CB33" s="49"/>
      <c r="CC33" s="49"/>
      <c r="CD33" s="49"/>
      <c r="CE33" s="50"/>
      <c r="CF33" s="51" t="s">
        <v>54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50"/>
      <c r="CS33" s="78" t="s">
        <v>54</v>
      </c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79"/>
      <c r="DF33" s="33">
        <f>DF34</f>
        <v>120000</v>
      </c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5"/>
      <c r="DS33" s="33">
        <f>DS34</f>
        <v>120000</v>
      </c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5"/>
      <c r="EF33" s="33">
        <f>EF34</f>
        <v>120000</v>
      </c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5"/>
      <c r="ES33" s="45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7"/>
    </row>
    <row r="34" spans="1:161" x14ac:dyDescent="0.2">
      <c r="A34" s="148" t="s">
        <v>55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18" t="s">
        <v>56</v>
      </c>
      <c r="BY34" s="118"/>
      <c r="BZ34" s="118"/>
      <c r="CA34" s="118"/>
      <c r="CB34" s="118"/>
      <c r="CC34" s="118"/>
      <c r="CD34" s="118"/>
      <c r="CE34" s="118"/>
      <c r="CF34" s="118" t="s">
        <v>54</v>
      </c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9" t="s">
        <v>227</v>
      </c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86">
        <v>120000</v>
      </c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>
        <v>120000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>
        <v>120000</v>
      </c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ht="24.75" customHeight="1" x14ac:dyDescent="0.2">
      <c r="A35" s="149" t="s">
        <v>226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</row>
    <row r="36" spans="1:161" ht="11.1" customHeight="1" x14ac:dyDescent="0.2">
      <c r="A36" s="134" t="s">
        <v>57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6"/>
      <c r="BX36" s="99" t="s">
        <v>58</v>
      </c>
      <c r="BY36" s="100"/>
      <c r="BZ36" s="100"/>
      <c r="CA36" s="100"/>
      <c r="CB36" s="100"/>
      <c r="CC36" s="100"/>
      <c r="CD36" s="100"/>
      <c r="CE36" s="101"/>
      <c r="CF36" s="117" t="s">
        <v>59</v>
      </c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1"/>
      <c r="CS36" s="80" t="s">
        <v>59</v>
      </c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81"/>
      <c r="DF36" s="72">
        <f>DF37+DF38</f>
        <v>50943500</v>
      </c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4"/>
      <c r="DS36" s="72">
        <f>DS37+DS38</f>
        <v>49578200</v>
      </c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4"/>
      <c r="EF36" s="72">
        <f>EF37+EF38</f>
        <v>49246000</v>
      </c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4"/>
      <c r="ES36" s="83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5"/>
    </row>
    <row r="37" spans="1:161" ht="33.75" customHeight="1" x14ac:dyDescent="0.2">
      <c r="A37" s="123" t="s">
        <v>240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48" t="s">
        <v>60</v>
      </c>
      <c r="BY37" s="49"/>
      <c r="BZ37" s="49"/>
      <c r="CA37" s="49"/>
      <c r="CB37" s="49"/>
      <c r="CC37" s="49"/>
      <c r="CD37" s="49"/>
      <c r="CE37" s="50"/>
      <c r="CF37" s="51" t="s">
        <v>59</v>
      </c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50"/>
      <c r="CS37" s="78" t="s">
        <v>95</v>
      </c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79"/>
      <c r="DF37" s="33">
        <v>50747900</v>
      </c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5"/>
      <c r="DS37" s="33">
        <v>49352600</v>
      </c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5"/>
      <c r="EF37" s="33">
        <v>49020400</v>
      </c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45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7"/>
    </row>
    <row r="38" spans="1:161" ht="13.5" customHeight="1" x14ac:dyDescent="0.2">
      <c r="A38" s="92" t="s">
        <v>225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4"/>
      <c r="BX38" s="63"/>
      <c r="BY38" s="64"/>
      <c r="BZ38" s="64"/>
      <c r="CA38" s="64"/>
      <c r="CB38" s="64"/>
      <c r="CC38" s="64"/>
      <c r="CD38" s="64"/>
      <c r="CE38" s="79"/>
      <c r="CF38" s="51" t="s">
        <v>59</v>
      </c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50"/>
      <c r="CS38" s="78" t="s">
        <v>95</v>
      </c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79"/>
      <c r="DF38" s="33">
        <v>195600</v>
      </c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5"/>
      <c r="DS38" s="33">
        <v>225600</v>
      </c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5"/>
      <c r="EF38" s="33">
        <v>225600</v>
      </c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5"/>
      <c r="ES38" s="45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7"/>
    </row>
    <row r="39" spans="1:161" ht="11.1" customHeight="1" x14ac:dyDescent="0.2">
      <c r="A39" s="134" t="s">
        <v>61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6"/>
      <c r="BX39" s="48" t="s">
        <v>62</v>
      </c>
      <c r="BY39" s="49"/>
      <c r="BZ39" s="49"/>
      <c r="CA39" s="49"/>
      <c r="CB39" s="49"/>
      <c r="CC39" s="49"/>
      <c r="CD39" s="49"/>
      <c r="CE39" s="50"/>
      <c r="CF39" s="51" t="s">
        <v>63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50"/>
      <c r="CS39" s="78" t="s">
        <v>63</v>
      </c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79"/>
      <c r="DF39" s="33">
        <f>DF40</f>
        <v>0</v>
      </c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5"/>
      <c r="DS39" s="33">
        <f>DS40</f>
        <v>0</v>
      </c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5"/>
      <c r="EF39" s="33">
        <f>EF40</f>
        <v>0</v>
      </c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5"/>
      <c r="ES39" s="45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7"/>
    </row>
    <row r="40" spans="1:161" ht="11.1" customHeight="1" x14ac:dyDescent="0.2">
      <c r="A40" s="145" t="s">
        <v>55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96" t="s">
        <v>64</v>
      </c>
      <c r="BY40" s="97"/>
      <c r="BZ40" s="97"/>
      <c r="CA40" s="97"/>
      <c r="CB40" s="97"/>
      <c r="CC40" s="97"/>
      <c r="CD40" s="97"/>
      <c r="CE40" s="98"/>
      <c r="CF40" s="125" t="s">
        <v>63</v>
      </c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8"/>
      <c r="CS40" s="12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7"/>
      <c r="DF40" s="102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4"/>
      <c r="DS40" s="102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4"/>
      <c r="EF40" s="102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4"/>
      <c r="ES40" s="89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1"/>
    </row>
    <row r="41" spans="1:161" ht="11.1" customHeight="1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7"/>
      <c r="BX41" s="99"/>
      <c r="BY41" s="100"/>
      <c r="BZ41" s="100"/>
      <c r="CA41" s="100"/>
      <c r="CB41" s="100"/>
      <c r="CC41" s="100"/>
      <c r="CD41" s="100"/>
      <c r="CE41" s="101"/>
      <c r="CF41" s="117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1"/>
      <c r="CS41" s="80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81"/>
      <c r="DF41" s="72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4"/>
      <c r="DS41" s="72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4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4"/>
      <c r="ES41" s="83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5"/>
    </row>
    <row r="42" spans="1:161" ht="11.1" customHeight="1" x14ac:dyDescent="0.2">
      <c r="A42" s="134" t="s">
        <v>65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6"/>
      <c r="BX42" s="48" t="s">
        <v>66</v>
      </c>
      <c r="BY42" s="49"/>
      <c r="BZ42" s="49"/>
      <c r="CA42" s="49"/>
      <c r="CB42" s="49"/>
      <c r="CC42" s="49"/>
      <c r="CD42" s="49"/>
      <c r="CE42" s="50"/>
      <c r="CF42" s="51" t="s">
        <v>67</v>
      </c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50"/>
      <c r="CS42" s="78" t="s">
        <v>67</v>
      </c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79"/>
      <c r="DF42" s="33">
        <f>DF43</f>
        <v>0</v>
      </c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5"/>
      <c r="DS42" s="33">
        <f>DS43</f>
        <v>0</v>
      </c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5"/>
      <c r="EF42" s="33">
        <f>EF43</f>
        <v>0</v>
      </c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5"/>
      <c r="ES42" s="45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7"/>
    </row>
    <row r="43" spans="1:161" ht="11.1" customHeight="1" x14ac:dyDescent="0.2">
      <c r="A43" s="137" t="s">
        <v>55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96" t="s">
        <v>228</v>
      </c>
      <c r="BY43" s="97"/>
      <c r="BZ43" s="97"/>
      <c r="CA43" s="97"/>
      <c r="CB43" s="97"/>
      <c r="CC43" s="97"/>
      <c r="CD43" s="97"/>
      <c r="CE43" s="98"/>
      <c r="CF43" s="125" t="s">
        <v>67</v>
      </c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8"/>
      <c r="CS43" s="126" t="s">
        <v>230</v>
      </c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7"/>
      <c r="DF43" s="102">
        <v>0</v>
      </c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4"/>
      <c r="DS43" s="102">
        <v>0</v>
      </c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4"/>
      <c r="EF43" s="102">
        <v>0</v>
      </c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4"/>
      <c r="ES43" s="89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1"/>
    </row>
    <row r="44" spans="1:161" ht="11.1" customHeight="1" x14ac:dyDescent="0.2">
      <c r="A44" s="115" t="s">
        <v>229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6"/>
      <c r="BX44" s="99"/>
      <c r="BY44" s="100"/>
      <c r="BZ44" s="100"/>
      <c r="CA44" s="100"/>
      <c r="CB44" s="100"/>
      <c r="CC44" s="100"/>
      <c r="CD44" s="100"/>
      <c r="CE44" s="101"/>
      <c r="CF44" s="117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1"/>
      <c r="CS44" s="80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81"/>
      <c r="DF44" s="72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4"/>
      <c r="DS44" s="72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4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4"/>
      <c r="ES44" s="83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5"/>
    </row>
    <row r="45" spans="1:161" ht="11.1" customHeight="1" x14ac:dyDescent="0.2">
      <c r="A45" s="134" t="s">
        <v>68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6"/>
      <c r="BX45" s="48" t="s">
        <v>69</v>
      </c>
      <c r="BY45" s="49"/>
      <c r="BZ45" s="49"/>
      <c r="CA45" s="49"/>
      <c r="CB45" s="49"/>
      <c r="CC45" s="49"/>
      <c r="CD45" s="49"/>
      <c r="CE45" s="50"/>
      <c r="CF45" s="51" t="s">
        <v>70</v>
      </c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50"/>
      <c r="CS45" s="78" t="s">
        <v>70</v>
      </c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79"/>
      <c r="DF45" s="33">
        <f>DF46</f>
        <v>9838080</v>
      </c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5"/>
      <c r="DS45" s="33">
        <f>DS46</f>
        <v>9866500</v>
      </c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5"/>
      <c r="EF45" s="33">
        <f>EF46</f>
        <v>8560300</v>
      </c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5"/>
      <c r="ES45" s="45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7"/>
    </row>
    <row r="46" spans="1:161" ht="11.1" customHeight="1" x14ac:dyDescent="0.2">
      <c r="A46" s="137" t="s">
        <v>55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96" t="s">
        <v>71</v>
      </c>
      <c r="BY46" s="97"/>
      <c r="BZ46" s="97"/>
      <c r="CA46" s="97"/>
      <c r="CB46" s="97"/>
      <c r="CC46" s="97"/>
      <c r="CD46" s="97"/>
      <c r="CE46" s="98"/>
      <c r="CF46" s="125" t="s">
        <v>70</v>
      </c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8"/>
      <c r="CS46" s="138" t="s">
        <v>232</v>
      </c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40"/>
      <c r="DF46" s="102">
        <v>9838080</v>
      </c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4"/>
      <c r="DS46" s="102">
        <v>9866500</v>
      </c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4"/>
      <c r="EF46" s="102">
        <v>8560300</v>
      </c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4"/>
      <c r="ES46" s="89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1"/>
    </row>
    <row r="47" spans="1:161" ht="23.25" customHeight="1" x14ac:dyDescent="0.2">
      <c r="A47" s="114" t="s">
        <v>231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44"/>
      <c r="BX47" s="99"/>
      <c r="BY47" s="100"/>
      <c r="BZ47" s="100"/>
      <c r="CA47" s="100"/>
      <c r="CB47" s="100"/>
      <c r="CC47" s="100"/>
      <c r="CD47" s="100"/>
      <c r="CE47" s="101"/>
      <c r="CF47" s="117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1"/>
      <c r="CS47" s="141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3"/>
      <c r="DF47" s="72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4"/>
      <c r="DS47" s="72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4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4"/>
      <c r="ES47" s="83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5"/>
    </row>
    <row r="48" spans="1:161" ht="11.1" customHeight="1" x14ac:dyDescent="0.2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6"/>
      <c r="BX48" s="48"/>
      <c r="BY48" s="49"/>
      <c r="BZ48" s="49"/>
      <c r="CA48" s="49"/>
      <c r="CB48" s="49"/>
      <c r="CC48" s="49"/>
      <c r="CD48" s="49"/>
      <c r="CE48" s="50"/>
      <c r="CF48" s="51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50"/>
      <c r="CS48" s="78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79"/>
      <c r="DF48" s="33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5"/>
      <c r="DS48" s="33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5"/>
      <c r="EF48" s="33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45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7"/>
    </row>
    <row r="49" spans="1:161" ht="11.1" customHeight="1" x14ac:dyDescent="0.2">
      <c r="A49" s="134" t="s">
        <v>72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6"/>
      <c r="BX49" s="48" t="s">
        <v>73</v>
      </c>
      <c r="BY49" s="49"/>
      <c r="BZ49" s="49"/>
      <c r="CA49" s="49"/>
      <c r="CB49" s="49"/>
      <c r="CC49" s="49"/>
      <c r="CD49" s="49"/>
      <c r="CE49" s="50"/>
      <c r="CF49" s="51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50"/>
      <c r="CS49" s="78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79"/>
      <c r="DF49" s="33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5"/>
      <c r="DS49" s="33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5"/>
      <c r="EF49" s="33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5"/>
      <c r="ES49" s="45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7"/>
    </row>
    <row r="50" spans="1:161" ht="11.1" customHeight="1" x14ac:dyDescent="0.2">
      <c r="A50" s="137" t="s">
        <v>55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96"/>
      <c r="BY50" s="97"/>
      <c r="BZ50" s="97"/>
      <c r="CA50" s="97"/>
      <c r="CB50" s="97"/>
      <c r="CC50" s="97"/>
      <c r="CD50" s="97"/>
      <c r="CE50" s="98"/>
      <c r="CF50" s="125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8"/>
      <c r="CS50" s="12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7"/>
      <c r="DF50" s="102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4"/>
      <c r="DS50" s="102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4"/>
      <c r="EF50" s="102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4"/>
      <c r="ES50" s="89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1"/>
    </row>
    <row r="51" spans="1:161" ht="11.1" customHeight="1" x14ac:dyDescent="0.2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6"/>
      <c r="BX51" s="99"/>
      <c r="BY51" s="100"/>
      <c r="BZ51" s="100"/>
      <c r="CA51" s="100"/>
      <c r="CB51" s="100"/>
      <c r="CC51" s="100"/>
      <c r="CD51" s="100"/>
      <c r="CE51" s="101"/>
      <c r="CF51" s="117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1"/>
      <c r="CS51" s="80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81"/>
      <c r="DF51" s="72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4"/>
      <c r="DS51" s="72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4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4"/>
      <c r="ES51" s="83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5"/>
    </row>
    <row r="52" spans="1:161" ht="11.1" customHeight="1" x14ac:dyDescent="0.2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6"/>
      <c r="BX52" s="48"/>
      <c r="BY52" s="49"/>
      <c r="BZ52" s="49"/>
      <c r="CA52" s="49"/>
      <c r="CB52" s="49"/>
      <c r="CC52" s="49"/>
      <c r="CD52" s="49"/>
      <c r="CE52" s="50"/>
      <c r="CF52" s="51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50"/>
      <c r="CS52" s="78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79"/>
      <c r="DF52" s="33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5"/>
      <c r="DS52" s="33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5"/>
      <c r="EF52" s="33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  <c r="ES52" s="45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7"/>
    </row>
    <row r="53" spans="1:161" ht="12.75" customHeight="1" x14ac:dyDescent="0.2">
      <c r="A53" s="134" t="s">
        <v>74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6"/>
      <c r="BX53" s="48" t="s">
        <v>75</v>
      </c>
      <c r="BY53" s="49"/>
      <c r="BZ53" s="49"/>
      <c r="CA53" s="49"/>
      <c r="CB53" s="49"/>
      <c r="CC53" s="49"/>
      <c r="CD53" s="49"/>
      <c r="CE53" s="50"/>
      <c r="CF53" s="51" t="s">
        <v>47</v>
      </c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50"/>
      <c r="CS53" s="78" t="s">
        <v>59</v>
      </c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79"/>
      <c r="DF53" s="33">
        <f>DF54</f>
        <v>0</v>
      </c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5"/>
      <c r="DS53" s="33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5"/>
      <c r="EF53" s="33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5"/>
      <c r="ES53" s="45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7"/>
    </row>
    <row r="54" spans="1:161" ht="33.75" customHeight="1" x14ac:dyDescent="0.2">
      <c r="A54" s="123" t="s">
        <v>76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48" t="s">
        <v>77</v>
      </c>
      <c r="BY54" s="49"/>
      <c r="BZ54" s="49"/>
      <c r="CA54" s="49"/>
      <c r="CB54" s="49"/>
      <c r="CC54" s="49"/>
      <c r="CD54" s="49"/>
      <c r="CE54" s="50"/>
      <c r="CF54" s="51" t="s">
        <v>78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50"/>
      <c r="CS54" s="78" t="s">
        <v>95</v>
      </c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79"/>
      <c r="DF54" s="33">
        <v>0</v>
      </c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5"/>
      <c r="DS54" s="33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5"/>
      <c r="EF54" s="33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45" t="s">
        <v>47</v>
      </c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7"/>
    </row>
    <row r="55" spans="1:161" ht="11.1" customHeight="1" x14ac:dyDescent="0.2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6"/>
      <c r="BX55" s="48"/>
      <c r="BY55" s="49"/>
      <c r="BZ55" s="49"/>
      <c r="CA55" s="49"/>
      <c r="CB55" s="49"/>
      <c r="CC55" s="49"/>
      <c r="CD55" s="49"/>
      <c r="CE55" s="50"/>
      <c r="CF55" s="51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50"/>
      <c r="CS55" s="78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79"/>
      <c r="DF55" s="33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5"/>
      <c r="DS55" s="33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5"/>
      <c r="EF55" s="33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5"/>
      <c r="ES55" s="45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7"/>
    </row>
    <row r="56" spans="1:161" ht="11.1" customHeight="1" x14ac:dyDescent="0.2">
      <c r="A56" s="52" t="s">
        <v>79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3" t="s">
        <v>80</v>
      </c>
      <c r="BY56" s="54"/>
      <c r="BZ56" s="54"/>
      <c r="CA56" s="54"/>
      <c r="CB56" s="54"/>
      <c r="CC56" s="54"/>
      <c r="CD56" s="54"/>
      <c r="CE56" s="55"/>
      <c r="CF56" s="56" t="s">
        <v>47</v>
      </c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5"/>
      <c r="CS56" s="131" t="s">
        <v>203</v>
      </c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3"/>
      <c r="DF56" s="69">
        <f>DF57+DF80+DF84+DF91</f>
        <v>60901580</v>
      </c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1"/>
      <c r="DS56" s="69">
        <f>DS57+DS80+DS84+DS91</f>
        <v>59564700</v>
      </c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1"/>
      <c r="EF56" s="69">
        <f>EF57+EF80+EF84+EF91</f>
        <v>57926300</v>
      </c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1"/>
      <c r="ES56" s="45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7"/>
    </row>
    <row r="57" spans="1:161" ht="22.5" customHeight="1" x14ac:dyDescent="0.2">
      <c r="A57" s="27" t="s">
        <v>81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48" t="s">
        <v>82</v>
      </c>
      <c r="BY57" s="49"/>
      <c r="BZ57" s="49"/>
      <c r="CA57" s="49"/>
      <c r="CB57" s="49"/>
      <c r="CC57" s="49"/>
      <c r="CD57" s="49"/>
      <c r="CE57" s="50"/>
      <c r="CF57" s="51" t="s">
        <v>47</v>
      </c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50"/>
      <c r="CS57" s="78" t="s">
        <v>204</v>
      </c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79"/>
      <c r="DF57" s="33">
        <f>DF58+DF62+DF66+DF76</f>
        <v>46707720</v>
      </c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5"/>
      <c r="DS57" s="33">
        <f>DS58+DS62+DS66+DS76</f>
        <v>46499100</v>
      </c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5"/>
      <c r="EF57" s="33">
        <f>EF58+EF62+EF66+EF76</f>
        <v>46499100</v>
      </c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5"/>
      <c r="ES57" s="45" t="s">
        <v>47</v>
      </c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7"/>
    </row>
    <row r="58" spans="1:161" ht="22.5" customHeight="1" x14ac:dyDescent="0.2">
      <c r="A58" s="123" t="s">
        <v>83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48" t="s">
        <v>84</v>
      </c>
      <c r="BY58" s="49"/>
      <c r="BZ58" s="49"/>
      <c r="CA58" s="49"/>
      <c r="CB58" s="49"/>
      <c r="CC58" s="49"/>
      <c r="CD58" s="49"/>
      <c r="CE58" s="50"/>
      <c r="CF58" s="51" t="s">
        <v>85</v>
      </c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50"/>
      <c r="CS58" s="78" t="s">
        <v>205</v>
      </c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79"/>
      <c r="DF58" s="33">
        <f>DF59+DF60+DF61</f>
        <v>35873300</v>
      </c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5"/>
      <c r="DS58" s="33">
        <f>DS59+DS60+DS61</f>
        <v>35666700</v>
      </c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5"/>
      <c r="EF58" s="33">
        <f>EF59+EF60+EF61</f>
        <v>35666700</v>
      </c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5"/>
      <c r="ES58" s="45" t="s">
        <v>47</v>
      </c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7"/>
    </row>
    <row r="59" spans="1:161" ht="22.5" customHeight="1" x14ac:dyDescent="0.2">
      <c r="A59" s="123" t="s">
        <v>244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48" t="s">
        <v>239</v>
      </c>
      <c r="BY59" s="49"/>
      <c r="BZ59" s="49"/>
      <c r="CA59" s="49"/>
      <c r="CB59" s="49"/>
      <c r="CC59" s="49"/>
      <c r="CD59" s="49"/>
      <c r="CE59" s="50"/>
      <c r="CF59" s="51" t="s">
        <v>85</v>
      </c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50"/>
      <c r="CS59" s="78" t="s">
        <v>205</v>
      </c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79"/>
      <c r="DF59" s="33">
        <v>140000</v>
      </c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5"/>
      <c r="DS59" s="33">
        <v>140000</v>
      </c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5"/>
      <c r="EF59" s="33">
        <v>140000</v>
      </c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5"/>
      <c r="ES59" s="45" t="s">
        <v>47</v>
      </c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7"/>
    </row>
    <row r="60" spans="1:161" ht="22.5" customHeight="1" x14ac:dyDescent="0.2">
      <c r="A60" s="123" t="s">
        <v>242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48" t="s">
        <v>243</v>
      </c>
      <c r="BY60" s="49"/>
      <c r="BZ60" s="49"/>
      <c r="CA60" s="49"/>
      <c r="CB60" s="49"/>
      <c r="CC60" s="49"/>
      <c r="CD60" s="49"/>
      <c r="CE60" s="50"/>
      <c r="CF60" s="51" t="s">
        <v>85</v>
      </c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50"/>
      <c r="CS60" s="78" t="s">
        <v>205</v>
      </c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79"/>
      <c r="DF60" s="33">
        <f>32983000-200000</f>
        <v>32783000</v>
      </c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5"/>
      <c r="DS60" s="205">
        <f>32783000-200000</f>
        <v>32583000</v>
      </c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7"/>
      <c r="EF60" s="205">
        <f>32783000-200000</f>
        <v>32583000</v>
      </c>
      <c r="EG60" s="206"/>
      <c r="EH60" s="206"/>
      <c r="EI60" s="206"/>
      <c r="EJ60" s="206"/>
      <c r="EK60" s="206"/>
      <c r="EL60" s="206"/>
      <c r="EM60" s="206"/>
      <c r="EN60" s="206"/>
      <c r="EO60" s="206"/>
      <c r="EP60" s="206"/>
      <c r="EQ60" s="206"/>
      <c r="ER60" s="207"/>
      <c r="ES60" s="45" t="s">
        <v>47</v>
      </c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7"/>
    </row>
    <row r="61" spans="1:161" ht="22.5" customHeight="1" x14ac:dyDescent="0.2">
      <c r="A61" s="123" t="s">
        <v>245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48" t="s">
        <v>249</v>
      </c>
      <c r="BY61" s="49"/>
      <c r="BZ61" s="49"/>
      <c r="CA61" s="49"/>
      <c r="CB61" s="49"/>
      <c r="CC61" s="49"/>
      <c r="CD61" s="49"/>
      <c r="CE61" s="50"/>
      <c r="CF61" s="51" t="s">
        <v>85</v>
      </c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50"/>
      <c r="CS61" s="78" t="s">
        <v>205</v>
      </c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79"/>
      <c r="DF61" s="33">
        <v>2950300</v>
      </c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5"/>
      <c r="DS61" s="120">
        <v>2943700</v>
      </c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2"/>
      <c r="EF61" s="120">
        <v>2943700</v>
      </c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2"/>
      <c r="ES61" s="45" t="s">
        <v>47</v>
      </c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7"/>
    </row>
    <row r="62" spans="1:161" ht="22.5" customHeight="1" x14ac:dyDescent="0.2">
      <c r="A62" s="123" t="s">
        <v>83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48" t="s">
        <v>87</v>
      </c>
      <c r="BY62" s="49"/>
      <c r="BZ62" s="49"/>
      <c r="CA62" s="49"/>
      <c r="CB62" s="49"/>
      <c r="CC62" s="49"/>
      <c r="CD62" s="49"/>
      <c r="CE62" s="50"/>
      <c r="CF62" s="51" t="s">
        <v>85</v>
      </c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50"/>
      <c r="CS62" s="78" t="s">
        <v>247</v>
      </c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79"/>
      <c r="DF62" s="33">
        <v>0</v>
      </c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5"/>
      <c r="DS62" s="33">
        <v>0</v>
      </c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5"/>
      <c r="EF62" s="33">
        <v>0</v>
      </c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45" t="s">
        <v>47</v>
      </c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7"/>
    </row>
    <row r="63" spans="1:161" ht="22.5" customHeight="1" x14ac:dyDescent="0.2">
      <c r="A63" s="123" t="s">
        <v>244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48" t="s">
        <v>246</v>
      </c>
      <c r="BY63" s="49"/>
      <c r="BZ63" s="49"/>
      <c r="CA63" s="49"/>
      <c r="CB63" s="49"/>
      <c r="CC63" s="49"/>
      <c r="CD63" s="49"/>
      <c r="CE63" s="50"/>
      <c r="CF63" s="51" t="s">
        <v>85</v>
      </c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50"/>
      <c r="CS63" s="78" t="s">
        <v>247</v>
      </c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79"/>
      <c r="DF63" s="33">
        <v>0</v>
      </c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5"/>
      <c r="DS63" s="33">
        <v>0</v>
      </c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5"/>
      <c r="EF63" s="33">
        <v>0</v>
      </c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5"/>
      <c r="ES63" s="45" t="s">
        <v>47</v>
      </c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7"/>
    </row>
    <row r="64" spans="1:161" ht="22.5" customHeight="1" x14ac:dyDescent="0.2">
      <c r="A64" s="123" t="s">
        <v>242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48" t="s">
        <v>248</v>
      </c>
      <c r="BY64" s="49"/>
      <c r="BZ64" s="49"/>
      <c r="CA64" s="49"/>
      <c r="CB64" s="49"/>
      <c r="CC64" s="49"/>
      <c r="CD64" s="49"/>
      <c r="CE64" s="50"/>
      <c r="CF64" s="51" t="s">
        <v>85</v>
      </c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50"/>
      <c r="CS64" s="78" t="s">
        <v>247</v>
      </c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79"/>
      <c r="DF64" s="120">
        <v>200000</v>
      </c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2"/>
      <c r="DS64" s="120">
        <v>200000</v>
      </c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2"/>
      <c r="EF64" s="120">
        <v>200000</v>
      </c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2"/>
      <c r="ES64" s="45" t="s">
        <v>47</v>
      </c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7"/>
    </row>
    <row r="65" spans="1:161" ht="22.5" customHeight="1" x14ac:dyDescent="0.2">
      <c r="A65" s="123" t="s">
        <v>245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48" t="s">
        <v>250</v>
      </c>
      <c r="BY65" s="49"/>
      <c r="BZ65" s="49"/>
      <c r="CA65" s="49"/>
      <c r="CB65" s="49"/>
      <c r="CC65" s="49"/>
      <c r="CD65" s="49"/>
      <c r="CE65" s="50"/>
      <c r="CF65" s="51" t="s">
        <v>85</v>
      </c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50"/>
      <c r="CS65" s="78" t="s">
        <v>247</v>
      </c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79"/>
      <c r="DF65" s="120">
        <v>0</v>
      </c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2"/>
      <c r="DS65" s="120">
        <v>0</v>
      </c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2"/>
      <c r="EF65" s="120">
        <v>0</v>
      </c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2"/>
      <c r="ES65" s="45" t="s">
        <v>47</v>
      </c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7"/>
    </row>
    <row r="66" spans="1:161" ht="11.1" customHeight="1" x14ac:dyDescent="0.2">
      <c r="A66" s="114" t="s">
        <v>86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6"/>
      <c r="BX66" s="48" t="s">
        <v>89</v>
      </c>
      <c r="BY66" s="49"/>
      <c r="BZ66" s="49"/>
      <c r="CA66" s="49"/>
      <c r="CB66" s="49"/>
      <c r="CC66" s="49"/>
      <c r="CD66" s="49"/>
      <c r="CE66" s="50"/>
      <c r="CF66" s="51" t="s">
        <v>88</v>
      </c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50"/>
      <c r="CS66" s="78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79"/>
      <c r="DF66" s="33">
        <f>DF67+DF68+DF69+DF70+DF71+DF72+DF73+DF74+DF75</f>
        <v>500</v>
      </c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5"/>
      <c r="DS66" s="33">
        <f>DS67+DS68+DS69+DS70+DS71+DS72+DS73+DS74+DS75</f>
        <v>500</v>
      </c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5"/>
      <c r="EF66" s="33">
        <f>EF67+EF68+EF69+EF70+EF71+EF72+EF73+EF74+EF75</f>
        <v>500</v>
      </c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45" t="s">
        <v>47</v>
      </c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7"/>
    </row>
    <row r="67" spans="1:161" ht="23.25" customHeight="1" x14ac:dyDescent="0.2">
      <c r="A67" s="123" t="s">
        <v>244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48" t="s">
        <v>252</v>
      </c>
      <c r="BY67" s="49"/>
      <c r="BZ67" s="49"/>
      <c r="CA67" s="49"/>
      <c r="CB67" s="49"/>
      <c r="CC67" s="49"/>
      <c r="CD67" s="49"/>
      <c r="CE67" s="50"/>
      <c r="CF67" s="51" t="s">
        <v>88</v>
      </c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50"/>
      <c r="CS67" s="78" t="s">
        <v>251</v>
      </c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79"/>
      <c r="DF67" s="33">
        <v>0</v>
      </c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5"/>
      <c r="DS67" s="33">
        <v>0</v>
      </c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5"/>
      <c r="EF67" s="33">
        <v>0</v>
      </c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5"/>
      <c r="ES67" s="45" t="s">
        <v>47</v>
      </c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7"/>
    </row>
    <row r="68" spans="1:161" ht="23.25" customHeight="1" x14ac:dyDescent="0.2">
      <c r="A68" s="123" t="s">
        <v>242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48" t="s">
        <v>253</v>
      </c>
      <c r="BY68" s="49"/>
      <c r="BZ68" s="49"/>
      <c r="CA68" s="49"/>
      <c r="CB68" s="49"/>
      <c r="CC68" s="49"/>
      <c r="CD68" s="49"/>
      <c r="CE68" s="50"/>
      <c r="CF68" s="51" t="s">
        <v>88</v>
      </c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50"/>
      <c r="CS68" s="78" t="s">
        <v>251</v>
      </c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79"/>
      <c r="DF68" s="33">
        <v>0</v>
      </c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5"/>
      <c r="DS68" s="33">
        <v>0</v>
      </c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5"/>
      <c r="EF68" s="33">
        <v>0</v>
      </c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5"/>
      <c r="ES68" s="45" t="s">
        <v>47</v>
      </c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7"/>
    </row>
    <row r="69" spans="1:161" ht="19.5" customHeight="1" x14ac:dyDescent="0.2">
      <c r="A69" s="123" t="s">
        <v>245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48" t="s">
        <v>254</v>
      </c>
      <c r="BY69" s="49"/>
      <c r="BZ69" s="49"/>
      <c r="CA69" s="49"/>
      <c r="CB69" s="49"/>
      <c r="CC69" s="49"/>
      <c r="CD69" s="49"/>
      <c r="CE69" s="50"/>
      <c r="CF69" s="51" t="s">
        <v>88</v>
      </c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50"/>
      <c r="CS69" s="78" t="s">
        <v>251</v>
      </c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79"/>
      <c r="DF69" s="33">
        <v>0</v>
      </c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5"/>
      <c r="DS69" s="33">
        <v>0</v>
      </c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5"/>
      <c r="EF69" s="33">
        <v>0</v>
      </c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5"/>
      <c r="ES69" s="45" t="s">
        <v>47</v>
      </c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7"/>
    </row>
    <row r="70" spans="1:161" ht="19.5" customHeight="1" x14ac:dyDescent="0.2">
      <c r="A70" s="123" t="s">
        <v>244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48" t="s">
        <v>255</v>
      </c>
      <c r="BY70" s="49"/>
      <c r="BZ70" s="49"/>
      <c r="CA70" s="49"/>
      <c r="CB70" s="49"/>
      <c r="CC70" s="49"/>
      <c r="CD70" s="49"/>
      <c r="CE70" s="50"/>
      <c r="CF70" s="51" t="s">
        <v>88</v>
      </c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50"/>
      <c r="CS70" s="78" t="s">
        <v>218</v>
      </c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79"/>
      <c r="DF70" s="33">
        <v>0</v>
      </c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5"/>
      <c r="DS70" s="33">
        <v>0</v>
      </c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5"/>
      <c r="EF70" s="33">
        <v>0</v>
      </c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5"/>
      <c r="ES70" s="45" t="s">
        <v>47</v>
      </c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7"/>
    </row>
    <row r="71" spans="1:161" ht="19.5" customHeight="1" x14ac:dyDescent="0.2">
      <c r="A71" s="123" t="s">
        <v>242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48" t="s">
        <v>256</v>
      </c>
      <c r="BY71" s="49"/>
      <c r="BZ71" s="49"/>
      <c r="CA71" s="49"/>
      <c r="CB71" s="49"/>
      <c r="CC71" s="49"/>
      <c r="CD71" s="49"/>
      <c r="CE71" s="50"/>
      <c r="CF71" s="51" t="s">
        <v>88</v>
      </c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50"/>
      <c r="CS71" s="78" t="s">
        <v>218</v>
      </c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79"/>
      <c r="DF71" s="33">
        <v>0</v>
      </c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5"/>
      <c r="DS71" s="33">
        <v>0</v>
      </c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5"/>
      <c r="EF71" s="33">
        <v>0</v>
      </c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5"/>
      <c r="ES71" s="45" t="s">
        <v>47</v>
      </c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7"/>
    </row>
    <row r="72" spans="1:161" ht="19.5" customHeight="1" x14ac:dyDescent="0.2">
      <c r="A72" s="123" t="s">
        <v>245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48" t="s">
        <v>257</v>
      </c>
      <c r="BY72" s="49"/>
      <c r="BZ72" s="49"/>
      <c r="CA72" s="49"/>
      <c r="CB72" s="49"/>
      <c r="CC72" s="49"/>
      <c r="CD72" s="49"/>
      <c r="CE72" s="50"/>
      <c r="CF72" s="51" t="s">
        <v>88</v>
      </c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50"/>
      <c r="CS72" s="78" t="s">
        <v>218</v>
      </c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79"/>
      <c r="DF72" s="33">
        <v>0</v>
      </c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5"/>
      <c r="DS72" s="33">
        <v>0</v>
      </c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5"/>
      <c r="EF72" s="33">
        <v>0</v>
      </c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5"/>
      <c r="ES72" s="45" t="s">
        <v>47</v>
      </c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7"/>
    </row>
    <row r="73" spans="1:161" ht="19.5" customHeight="1" x14ac:dyDescent="0.2">
      <c r="A73" s="123" t="s">
        <v>244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48" t="s">
        <v>258</v>
      </c>
      <c r="BY73" s="49"/>
      <c r="BZ73" s="49"/>
      <c r="CA73" s="49"/>
      <c r="CB73" s="49"/>
      <c r="CC73" s="49"/>
      <c r="CD73" s="49"/>
      <c r="CE73" s="50"/>
      <c r="CF73" s="51" t="s">
        <v>88</v>
      </c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50"/>
      <c r="CS73" s="78" t="s">
        <v>247</v>
      </c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79"/>
      <c r="DF73" s="33">
        <v>0</v>
      </c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5"/>
      <c r="DS73" s="33">
        <v>0</v>
      </c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5"/>
      <c r="EF73" s="33">
        <v>0</v>
      </c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5"/>
      <c r="ES73" s="45" t="s">
        <v>47</v>
      </c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7"/>
    </row>
    <row r="74" spans="1:161" ht="19.5" customHeight="1" x14ac:dyDescent="0.2">
      <c r="A74" s="123" t="s">
        <v>242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48" t="s">
        <v>259</v>
      </c>
      <c r="BY74" s="49"/>
      <c r="BZ74" s="49"/>
      <c r="CA74" s="49"/>
      <c r="CB74" s="49"/>
      <c r="CC74" s="49"/>
      <c r="CD74" s="49"/>
      <c r="CE74" s="50"/>
      <c r="CF74" s="51" t="s">
        <v>88</v>
      </c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50"/>
      <c r="CS74" s="78" t="s">
        <v>247</v>
      </c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79"/>
      <c r="DF74" s="33">
        <v>500</v>
      </c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5"/>
      <c r="DS74" s="33">
        <v>500</v>
      </c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5"/>
      <c r="EF74" s="33">
        <v>500</v>
      </c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5"/>
      <c r="ES74" s="45" t="s">
        <v>47</v>
      </c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7"/>
    </row>
    <row r="75" spans="1:161" ht="19.5" customHeight="1" x14ac:dyDescent="0.2">
      <c r="A75" s="123" t="s">
        <v>245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48" t="s">
        <v>260</v>
      </c>
      <c r="BY75" s="49"/>
      <c r="BZ75" s="49"/>
      <c r="CA75" s="49"/>
      <c r="CB75" s="49"/>
      <c r="CC75" s="49"/>
      <c r="CD75" s="49"/>
      <c r="CE75" s="50"/>
      <c r="CF75" s="51" t="s">
        <v>88</v>
      </c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50"/>
      <c r="CS75" s="78" t="s">
        <v>247</v>
      </c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79"/>
      <c r="DF75" s="33">
        <v>0</v>
      </c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5"/>
      <c r="DS75" s="33">
        <v>0</v>
      </c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5"/>
      <c r="EF75" s="33">
        <v>0</v>
      </c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5"/>
      <c r="ES75" s="45" t="s">
        <v>47</v>
      </c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7"/>
    </row>
    <row r="76" spans="1:161" ht="22.5" customHeight="1" x14ac:dyDescent="0.2">
      <c r="A76" s="123" t="s">
        <v>90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48" t="s">
        <v>91</v>
      </c>
      <c r="BY76" s="49"/>
      <c r="BZ76" s="49"/>
      <c r="CA76" s="49"/>
      <c r="CB76" s="49"/>
      <c r="CC76" s="49"/>
      <c r="CD76" s="49"/>
      <c r="CE76" s="50"/>
      <c r="CF76" s="51" t="s">
        <v>92</v>
      </c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50"/>
      <c r="CS76" s="78" t="s">
        <v>206</v>
      </c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79"/>
      <c r="DF76" s="33">
        <f>DF77+DF78+DF79</f>
        <v>10833920</v>
      </c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5"/>
      <c r="DS76" s="33">
        <f>DS77+DS78+DS79</f>
        <v>10831900</v>
      </c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5"/>
      <c r="EF76" s="33">
        <f>EF77+EF78+EF79</f>
        <v>10831900</v>
      </c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5"/>
      <c r="ES76" s="45" t="s">
        <v>47</v>
      </c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7"/>
    </row>
    <row r="77" spans="1:161" ht="22.5" customHeight="1" x14ac:dyDescent="0.2">
      <c r="A77" s="129" t="s">
        <v>244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48" t="s">
        <v>93</v>
      </c>
      <c r="BY77" s="49"/>
      <c r="BZ77" s="49"/>
      <c r="CA77" s="49"/>
      <c r="CB77" s="49"/>
      <c r="CC77" s="49"/>
      <c r="CD77" s="49"/>
      <c r="CE77" s="50"/>
      <c r="CF77" s="51" t="s">
        <v>92</v>
      </c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50"/>
      <c r="CS77" s="78" t="s">
        <v>206</v>
      </c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79"/>
      <c r="DF77" s="33">
        <v>42500</v>
      </c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5"/>
      <c r="DS77" s="33">
        <v>42500</v>
      </c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5"/>
      <c r="EF77" s="33">
        <v>42500</v>
      </c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5"/>
      <c r="ES77" s="45" t="s">
        <v>47</v>
      </c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7"/>
    </row>
    <row r="78" spans="1:161" ht="21" customHeight="1" thickBot="1" x14ac:dyDescent="0.25">
      <c r="A78" s="123" t="s">
        <v>242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29" t="s">
        <v>94</v>
      </c>
      <c r="BY78" s="30"/>
      <c r="BZ78" s="30"/>
      <c r="CA78" s="30"/>
      <c r="CB78" s="30"/>
      <c r="CC78" s="30"/>
      <c r="CD78" s="30"/>
      <c r="CE78" s="31"/>
      <c r="CF78" s="32" t="s">
        <v>92</v>
      </c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1"/>
      <c r="CS78" s="78" t="s">
        <v>206</v>
      </c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79"/>
      <c r="DF78" s="120">
        <v>9900500</v>
      </c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2"/>
      <c r="DS78" s="120">
        <v>9900500</v>
      </c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2"/>
      <c r="EF78" s="120">
        <v>9900500</v>
      </c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2"/>
      <c r="ES78" s="45" t="s">
        <v>47</v>
      </c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7"/>
    </row>
    <row r="79" spans="1:161" ht="21" customHeight="1" thickBot="1" x14ac:dyDescent="0.25">
      <c r="A79" s="123" t="s">
        <v>245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29" t="s">
        <v>261</v>
      </c>
      <c r="BY79" s="30"/>
      <c r="BZ79" s="30"/>
      <c r="CA79" s="30"/>
      <c r="CB79" s="30"/>
      <c r="CC79" s="30"/>
      <c r="CD79" s="30"/>
      <c r="CE79" s="31"/>
      <c r="CF79" s="32" t="s">
        <v>92</v>
      </c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1"/>
      <c r="CS79" s="78" t="s">
        <v>206</v>
      </c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79"/>
      <c r="DF79" s="33">
        <v>890920</v>
      </c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5"/>
      <c r="DS79" s="33">
        <v>888900</v>
      </c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5"/>
      <c r="EF79" s="33">
        <v>888900</v>
      </c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5"/>
      <c r="ES79" s="45" t="s">
        <v>47</v>
      </c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7"/>
    </row>
    <row r="80" spans="1:161" ht="11.1" customHeight="1" x14ac:dyDescent="0.2">
      <c r="A80" s="127" t="s">
        <v>96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48" t="s">
        <v>97</v>
      </c>
      <c r="BY80" s="49"/>
      <c r="BZ80" s="49"/>
      <c r="CA80" s="49"/>
      <c r="CB80" s="49"/>
      <c r="CC80" s="49"/>
      <c r="CD80" s="49"/>
      <c r="CE80" s="50"/>
      <c r="CF80" s="51" t="s">
        <v>98</v>
      </c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50"/>
      <c r="CS80" s="78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79"/>
      <c r="DF80" s="33">
        <f>DF81</f>
        <v>0</v>
      </c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5"/>
      <c r="DS80" s="33">
        <f>DS81</f>
        <v>0</v>
      </c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5"/>
      <c r="EF80" s="33">
        <f>EF81</f>
        <v>0</v>
      </c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5"/>
      <c r="ES80" s="45" t="s">
        <v>47</v>
      </c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7"/>
    </row>
    <row r="81" spans="1:161" ht="21.75" customHeight="1" x14ac:dyDescent="0.2">
      <c r="A81" s="123" t="s">
        <v>99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48" t="s">
        <v>100</v>
      </c>
      <c r="BY81" s="49"/>
      <c r="BZ81" s="49"/>
      <c r="CA81" s="49"/>
      <c r="CB81" s="49"/>
      <c r="CC81" s="49"/>
      <c r="CD81" s="49"/>
      <c r="CE81" s="50"/>
      <c r="CF81" s="51" t="s">
        <v>101</v>
      </c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50"/>
      <c r="CS81" s="78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79"/>
      <c r="DF81" s="33">
        <f>DF82</f>
        <v>0</v>
      </c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5"/>
      <c r="DS81" s="33">
        <f>DS82</f>
        <v>0</v>
      </c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5"/>
      <c r="EF81" s="33">
        <f>EF82</f>
        <v>0</v>
      </c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5"/>
      <c r="ES81" s="45" t="s">
        <v>47</v>
      </c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7"/>
    </row>
    <row r="82" spans="1:161" ht="33.75" customHeight="1" x14ac:dyDescent="0.2">
      <c r="A82" s="129" t="s">
        <v>102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48" t="s">
        <v>103</v>
      </c>
      <c r="BY82" s="49"/>
      <c r="BZ82" s="49"/>
      <c r="CA82" s="49"/>
      <c r="CB82" s="49"/>
      <c r="CC82" s="49"/>
      <c r="CD82" s="49"/>
      <c r="CE82" s="50"/>
      <c r="CF82" s="51" t="s">
        <v>104</v>
      </c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50"/>
      <c r="CS82" s="78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79"/>
      <c r="DF82" s="33">
        <f>DF83</f>
        <v>0</v>
      </c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5"/>
      <c r="DS82" s="33">
        <f>DS83</f>
        <v>0</v>
      </c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5"/>
      <c r="EF82" s="33">
        <f>EF83</f>
        <v>0</v>
      </c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5"/>
      <c r="ES82" s="45" t="s">
        <v>47</v>
      </c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7"/>
    </row>
    <row r="83" spans="1:161" ht="23.25" customHeight="1" x14ac:dyDescent="0.2">
      <c r="A83" s="129" t="s">
        <v>241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48" t="s">
        <v>262</v>
      </c>
      <c r="BY83" s="49"/>
      <c r="BZ83" s="49"/>
      <c r="CA83" s="49"/>
      <c r="CB83" s="49"/>
      <c r="CC83" s="49"/>
      <c r="CD83" s="49"/>
      <c r="CE83" s="50"/>
      <c r="CF83" s="51" t="s">
        <v>104</v>
      </c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50"/>
      <c r="CS83" s="78" t="s">
        <v>263</v>
      </c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79"/>
      <c r="DF83" s="33">
        <v>0</v>
      </c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5"/>
      <c r="DS83" s="33">
        <v>0</v>
      </c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5"/>
      <c r="EF83" s="33">
        <v>0</v>
      </c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5"/>
      <c r="ES83" s="45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7"/>
    </row>
    <row r="84" spans="1:161" ht="11.1" customHeight="1" x14ac:dyDescent="0.2">
      <c r="A84" s="127" t="s">
        <v>105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48" t="s">
        <v>106</v>
      </c>
      <c r="BY84" s="49"/>
      <c r="BZ84" s="49"/>
      <c r="CA84" s="49"/>
      <c r="CB84" s="49"/>
      <c r="CC84" s="49"/>
      <c r="CD84" s="49"/>
      <c r="CE84" s="50"/>
      <c r="CF84" s="51" t="s">
        <v>107</v>
      </c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50"/>
      <c r="CS84" s="78" t="s">
        <v>207</v>
      </c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79"/>
      <c r="DF84" s="33">
        <f>DF85+DF86+DF87</f>
        <v>227510</v>
      </c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5"/>
      <c r="DS84" s="33">
        <f>DS85+DS86+DS87</f>
        <v>0</v>
      </c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5"/>
      <c r="EF84" s="33">
        <f>EF85+EF86+EF87</f>
        <v>0</v>
      </c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5"/>
      <c r="ES84" s="45" t="s">
        <v>47</v>
      </c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7"/>
    </row>
    <row r="85" spans="1:161" ht="21.75" customHeight="1" x14ac:dyDescent="0.2">
      <c r="A85" s="123" t="s">
        <v>108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48" t="s">
        <v>109</v>
      </c>
      <c r="BY85" s="49"/>
      <c r="BZ85" s="49"/>
      <c r="CA85" s="49"/>
      <c r="CB85" s="49"/>
      <c r="CC85" s="49"/>
      <c r="CD85" s="49"/>
      <c r="CE85" s="50"/>
      <c r="CF85" s="51" t="s">
        <v>110</v>
      </c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50"/>
      <c r="CS85" s="78" t="s">
        <v>207</v>
      </c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79"/>
      <c r="DF85" s="33">
        <f>212100+14800</f>
        <v>226900</v>
      </c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5"/>
      <c r="DS85" s="33">
        <v>0</v>
      </c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5"/>
      <c r="EF85" s="33">
        <v>0</v>
      </c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5"/>
      <c r="ES85" s="45" t="s">
        <v>47</v>
      </c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7"/>
    </row>
    <row r="86" spans="1:161" ht="21.75" customHeight="1" x14ac:dyDescent="0.2">
      <c r="A86" s="123" t="s">
        <v>111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48" t="s">
        <v>112</v>
      </c>
      <c r="BY86" s="49"/>
      <c r="BZ86" s="49"/>
      <c r="CA86" s="49"/>
      <c r="CB86" s="49"/>
      <c r="CC86" s="49"/>
      <c r="CD86" s="49"/>
      <c r="CE86" s="50"/>
      <c r="CF86" s="51" t="s">
        <v>113</v>
      </c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50"/>
      <c r="CS86" s="78" t="s">
        <v>207</v>
      </c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79"/>
      <c r="DF86" s="33">
        <v>610</v>
      </c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5"/>
      <c r="DS86" s="33">
        <v>0</v>
      </c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5"/>
      <c r="EF86" s="33">
        <v>0</v>
      </c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5"/>
      <c r="ES86" s="45" t="s">
        <v>47</v>
      </c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7"/>
    </row>
    <row r="87" spans="1:161" ht="11.1" customHeight="1" x14ac:dyDescent="0.2">
      <c r="A87" s="123" t="s">
        <v>114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48" t="s">
        <v>115</v>
      </c>
      <c r="BY87" s="49"/>
      <c r="BZ87" s="49"/>
      <c r="CA87" s="49"/>
      <c r="CB87" s="49"/>
      <c r="CC87" s="49"/>
      <c r="CD87" s="49"/>
      <c r="CE87" s="50"/>
      <c r="CF87" s="51" t="s">
        <v>116</v>
      </c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50"/>
      <c r="CS87" s="78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79"/>
      <c r="DF87" s="33">
        <v>0</v>
      </c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5"/>
      <c r="DS87" s="33">
        <v>0</v>
      </c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5"/>
      <c r="EF87" s="33">
        <v>0</v>
      </c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5"/>
      <c r="ES87" s="45" t="s">
        <v>47</v>
      </c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7"/>
    </row>
    <row r="88" spans="1:161" ht="11.1" customHeight="1" x14ac:dyDescent="0.2">
      <c r="A88" s="123" t="s">
        <v>114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48" t="s">
        <v>264</v>
      </c>
      <c r="BY88" s="49"/>
      <c r="BZ88" s="49"/>
      <c r="CA88" s="49"/>
      <c r="CB88" s="49"/>
      <c r="CC88" s="49"/>
      <c r="CD88" s="49"/>
      <c r="CE88" s="50"/>
      <c r="CF88" s="51" t="s">
        <v>116</v>
      </c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50"/>
      <c r="CS88" s="78" t="s">
        <v>207</v>
      </c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79"/>
      <c r="DF88" s="33">
        <v>0</v>
      </c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5"/>
      <c r="DS88" s="33">
        <v>0</v>
      </c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5"/>
      <c r="EF88" s="33">
        <v>0</v>
      </c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5"/>
      <c r="ES88" s="45" t="s">
        <v>47</v>
      </c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7"/>
    </row>
    <row r="89" spans="1:161" ht="11.1" customHeight="1" x14ac:dyDescent="0.2">
      <c r="A89" s="123" t="s">
        <v>114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48" t="s">
        <v>266</v>
      </c>
      <c r="BY89" s="49"/>
      <c r="BZ89" s="49"/>
      <c r="CA89" s="49"/>
      <c r="CB89" s="49"/>
      <c r="CC89" s="49"/>
      <c r="CD89" s="49"/>
      <c r="CE89" s="50"/>
      <c r="CF89" s="51" t="s">
        <v>116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50"/>
      <c r="CS89" s="78" t="s">
        <v>265</v>
      </c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79"/>
      <c r="DF89" s="33">
        <v>0</v>
      </c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5"/>
      <c r="DS89" s="33">
        <v>0</v>
      </c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5"/>
      <c r="EF89" s="33">
        <v>0</v>
      </c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5"/>
      <c r="ES89" s="45" t="s">
        <v>47</v>
      </c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7"/>
    </row>
    <row r="90" spans="1:161" ht="11.1" customHeight="1" x14ac:dyDescent="0.2">
      <c r="A90" s="123" t="s">
        <v>114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48" t="s">
        <v>266</v>
      </c>
      <c r="BY90" s="49"/>
      <c r="BZ90" s="49"/>
      <c r="CA90" s="49"/>
      <c r="CB90" s="49"/>
      <c r="CC90" s="49"/>
      <c r="CD90" s="49"/>
      <c r="CE90" s="50"/>
      <c r="CF90" s="51" t="s">
        <v>116</v>
      </c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50"/>
      <c r="CS90" s="78" t="s">
        <v>279</v>
      </c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79"/>
      <c r="DF90" s="33">
        <v>0</v>
      </c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5"/>
      <c r="DS90" s="33">
        <v>0</v>
      </c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5"/>
      <c r="EF90" s="33">
        <v>0</v>
      </c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5"/>
      <c r="ES90" s="45" t="s">
        <v>47</v>
      </c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7"/>
    </row>
    <row r="91" spans="1:161" ht="12.75" customHeight="1" x14ac:dyDescent="0.2">
      <c r="A91" s="127" t="s">
        <v>117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48" t="s">
        <v>118</v>
      </c>
      <c r="BY91" s="49"/>
      <c r="BZ91" s="49"/>
      <c r="CA91" s="49"/>
      <c r="CB91" s="49"/>
      <c r="CC91" s="49"/>
      <c r="CD91" s="49"/>
      <c r="CE91" s="50"/>
      <c r="CF91" s="51" t="s">
        <v>47</v>
      </c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50"/>
      <c r="CS91" s="78" t="s">
        <v>208</v>
      </c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79"/>
      <c r="DF91" s="33">
        <f>DF93+DF96</f>
        <v>13966350</v>
      </c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5"/>
      <c r="DS91" s="33">
        <f>DS93+DS96</f>
        <v>13065600</v>
      </c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5"/>
      <c r="EF91" s="33">
        <f>EF93+EF96</f>
        <v>11427200</v>
      </c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5"/>
      <c r="ES91" s="45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7"/>
    </row>
    <row r="92" spans="1:161" ht="21.75" customHeight="1" x14ac:dyDescent="0.2">
      <c r="A92" s="123" t="s">
        <v>267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96"/>
      <c r="BY92" s="97"/>
      <c r="BZ92" s="97"/>
      <c r="CA92" s="97"/>
      <c r="CB92" s="97"/>
      <c r="CC92" s="97"/>
      <c r="CD92" s="97"/>
      <c r="CE92" s="98"/>
      <c r="CF92" s="125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8"/>
      <c r="CS92" s="12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7"/>
      <c r="DF92" s="102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4"/>
      <c r="DS92" s="102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4"/>
      <c r="EF92" s="102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4"/>
      <c r="ES92" s="89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1"/>
    </row>
    <row r="93" spans="1:161" ht="21.75" customHeight="1" x14ac:dyDescent="0.2">
      <c r="A93" s="123" t="s">
        <v>121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18" t="s">
        <v>119</v>
      </c>
      <c r="BY93" s="118"/>
      <c r="BZ93" s="118"/>
      <c r="CA93" s="118"/>
      <c r="CB93" s="118"/>
      <c r="CC93" s="118"/>
      <c r="CD93" s="118"/>
      <c r="CE93" s="118"/>
      <c r="CF93" s="118" t="s">
        <v>122</v>
      </c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86">
        <f>DF95</f>
        <v>0</v>
      </c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>
        <f>DS95</f>
        <v>0</v>
      </c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>
        <f>EF95</f>
        <v>0</v>
      </c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</row>
    <row r="94" spans="1:161" ht="14.25" customHeight="1" x14ac:dyDescent="0.2">
      <c r="A94" s="95" t="s">
        <v>125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</row>
    <row r="95" spans="1:161" ht="14.25" customHeight="1" x14ac:dyDescent="0.2">
      <c r="A95" s="87" t="s">
        <v>212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118" t="s">
        <v>268</v>
      </c>
      <c r="BY95" s="118"/>
      <c r="BZ95" s="118"/>
      <c r="CA95" s="118"/>
      <c r="CB95" s="118"/>
      <c r="CC95" s="118"/>
      <c r="CD95" s="118"/>
      <c r="CE95" s="118"/>
      <c r="CF95" s="118" t="s">
        <v>122</v>
      </c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9" t="s">
        <v>218</v>
      </c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86">
        <v>0</v>
      </c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>
        <v>0</v>
      </c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>
        <v>0</v>
      </c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</row>
    <row r="96" spans="1:161" ht="11.25" customHeight="1" x14ac:dyDescent="0.2">
      <c r="A96" s="114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6"/>
      <c r="BX96" s="99" t="s">
        <v>120</v>
      </c>
      <c r="BY96" s="100"/>
      <c r="BZ96" s="100"/>
      <c r="CA96" s="100"/>
      <c r="CB96" s="100"/>
      <c r="CC96" s="100"/>
      <c r="CD96" s="100"/>
      <c r="CE96" s="101"/>
      <c r="CF96" s="117" t="s">
        <v>124</v>
      </c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1"/>
      <c r="CS96" s="80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81"/>
      <c r="DF96" s="72">
        <f>DF97+DF99+DF100+DF101+DF102+DF103+DF104+DF105+DF106+DF107+DF108+DF109+DF110</f>
        <v>13966350</v>
      </c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4"/>
      <c r="DS96" s="72">
        <f>DS97+DS99+DS100+DS101+DS102+DS103+DS104+DS105+DS106+DS107+DS108+DS109+DS110</f>
        <v>13065600</v>
      </c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4"/>
      <c r="EF96" s="72">
        <f>EF97+EF99+EF100+EF101+EF102+EF103+EF104+EF105+EF106+EF107+EF108+EF109+EF110</f>
        <v>11427200</v>
      </c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4"/>
      <c r="ES96" s="83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5"/>
    </row>
    <row r="97" spans="1:161" ht="11.25" customHeight="1" x14ac:dyDescent="0.2">
      <c r="A97" s="95" t="s">
        <v>125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6"/>
      <c r="BY97" s="97"/>
      <c r="BZ97" s="97"/>
      <c r="CA97" s="97"/>
      <c r="CB97" s="97"/>
      <c r="CC97" s="97"/>
      <c r="CD97" s="97"/>
      <c r="CE97" s="98"/>
      <c r="CF97" s="126" t="s">
        <v>124</v>
      </c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7"/>
      <c r="CS97" s="105" t="s">
        <v>222</v>
      </c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7"/>
      <c r="DF97" s="108">
        <f>49900+15000</f>
        <v>64900</v>
      </c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10"/>
      <c r="DS97" s="102">
        <v>49900</v>
      </c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4"/>
      <c r="EF97" s="102">
        <v>49900</v>
      </c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4"/>
      <c r="ES97" s="89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1"/>
    </row>
    <row r="98" spans="1:161" ht="11.25" customHeight="1" x14ac:dyDescent="0.2">
      <c r="A98" s="87" t="s">
        <v>209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8"/>
      <c r="BX98" s="99"/>
      <c r="BY98" s="100"/>
      <c r="BZ98" s="100"/>
      <c r="CA98" s="100"/>
      <c r="CB98" s="100"/>
      <c r="CC98" s="100"/>
      <c r="CD98" s="100"/>
      <c r="CE98" s="101"/>
      <c r="CF98" s="80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81"/>
      <c r="CS98" s="80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81"/>
      <c r="DF98" s="111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3"/>
      <c r="DS98" s="72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4"/>
      <c r="EF98" s="72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4"/>
      <c r="ES98" s="83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5"/>
    </row>
    <row r="99" spans="1:161" ht="11.25" customHeight="1" x14ac:dyDescent="0.2">
      <c r="A99" s="87" t="s">
        <v>270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8"/>
      <c r="BX99" s="14"/>
      <c r="BY99" s="19"/>
      <c r="BZ99" s="19"/>
      <c r="CA99" s="19"/>
      <c r="CB99" s="19"/>
      <c r="CC99" s="19"/>
      <c r="CD99" s="19"/>
      <c r="CE99" s="20"/>
      <c r="CF99" s="78" t="s">
        <v>124</v>
      </c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79"/>
      <c r="CS99" s="78" t="s">
        <v>269</v>
      </c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79"/>
      <c r="DF99" s="120">
        <v>0</v>
      </c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2"/>
      <c r="DS99" s="33">
        <v>0</v>
      </c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5"/>
      <c r="EF99" s="33">
        <v>0</v>
      </c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5"/>
      <c r="ES99" s="9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0"/>
    </row>
    <row r="100" spans="1:161" ht="11.25" customHeight="1" x14ac:dyDescent="0.2">
      <c r="A100" s="87" t="s">
        <v>210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8"/>
      <c r="BX100" s="14"/>
      <c r="BY100" s="15"/>
      <c r="BZ100" s="15"/>
      <c r="CA100" s="15"/>
      <c r="CB100" s="15"/>
      <c r="CC100" s="15"/>
      <c r="CD100" s="15"/>
      <c r="CE100" s="16"/>
      <c r="CF100" s="78" t="s">
        <v>124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79"/>
      <c r="CS100" s="78" t="s">
        <v>216</v>
      </c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79"/>
      <c r="DF100" s="120">
        <f>288700+2366400+42500</f>
        <v>2697600</v>
      </c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2"/>
      <c r="DS100" s="33">
        <v>1375900</v>
      </c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5"/>
      <c r="EF100" s="33">
        <v>1043700</v>
      </c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5"/>
      <c r="ES100" s="9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0"/>
    </row>
    <row r="101" spans="1:161" ht="11.25" customHeight="1" x14ac:dyDescent="0.2">
      <c r="A101" s="87" t="s">
        <v>211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8"/>
      <c r="BX101" s="14"/>
      <c r="BY101" s="15"/>
      <c r="BZ101" s="15"/>
      <c r="CA101" s="15"/>
      <c r="CB101" s="15"/>
      <c r="CC101" s="15"/>
      <c r="CD101" s="15"/>
      <c r="CE101" s="16"/>
      <c r="CF101" s="78" t="s">
        <v>124</v>
      </c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79"/>
      <c r="CS101" s="78" t="s">
        <v>217</v>
      </c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79"/>
      <c r="DF101" s="120">
        <f>514500+29200+0</f>
        <v>543700</v>
      </c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2"/>
      <c r="DS101" s="33">
        <f>500000</f>
        <v>500000</v>
      </c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5"/>
      <c r="EF101" s="33">
        <f>500000</f>
        <v>500000</v>
      </c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5"/>
      <c r="ES101" s="9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0"/>
    </row>
    <row r="102" spans="1:161" ht="11.25" customHeight="1" x14ac:dyDescent="0.2">
      <c r="A102" s="87" t="s">
        <v>212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8"/>
      <c r="BX102" s="14"/>
      <c r="BY102" s="15"/>
      <c r="BZ102" s="15"/>
      <c r="CA102" s="15"/>
      <c r="CB102" s="15"/>
      <c r="CC102" s="15"/>
      <c r="CD102" s="15"/>
      <c r="CE102" s="16"/>
      <c r="CF102" s="78" t="s">
        <v>124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79"/>
      <c r="CS102" s="78" t="s">
        <v>218</v>
      </c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79"/>
      <c r="DF102" s="120">
        <f>968400+4206100+526160</f>
        <v>5700660</v>
      </c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2"/>
      <c r="DS102" s="33">
        <v>5301100</v>
      </c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5"/>
      <c r="EF102" s="33">
        <v>5453400</v>
      </c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5"/>
      <c r="ES102" s="9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0"/>
    </row>
    <row r="103" spans="1:161" ht="11.25" customHeight="1" x14ac:dyDescent="0.2">
      <c r="A103" s="87" t="s">
        <v>213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8"/>
      <c r="BX103" s="14"/>
      <c r="BY103" s="15"/>
      <c r="BZ103" s="15"/>
      <c r="CA103" s="15"/>
      <c r="CB103" s="15"/>
      <c r="CC103" s="15"/>
      <c r="CD103" s="15"/>
      <c r="CE103" s="16"/>
      <c r="CF103" s="80" t="s">
        <v>124</v>
      </c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81"/>
      <c r="CS103" s="80" t="s">
        <v>219</v>
      </c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81"/>
      <c r="DF103" s="111">
        <v>39000</v>
      </c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3"/>
      <c r="DS103" s="72">
        <v>0</v>
      </c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4"/>
      <c r="EF103" s="72">
        <v>0</v>
      </c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4"/>
      <c r="ES103" s="9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0"/>
    </row>
    <row r="104" spans="1:161" ht="11.25" customHeight="1" x14ac:dyDescent="0.2">
      <c r="A104" s="87" t="s">
        <v>287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8"/>
      <c r="BX104" s="14"/>
      <c r="BY104" s="19"/>
      <c r="BZ104" s="19"/>
      <c r="CA104" s="19"/>
      <c r="CB104" s="19"/>
      <c r="CC104" s="19"/>
      <c r="CD104" s="19"/>
      <c r="CE104" s="20"/>
      <c r="CF104" s="78" t="s">
        <v>124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79"/>
      <c r="CS104" s="78" t="s">
        <v>286</v>
      </c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79"/>
      <c r="DF104" s="120">
        <f>2000000+73000</f>
        <v>2073000</v>
      </c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2"/>
      <c r="DS104" s="33">
        <v>3531500</v>
      </c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5"/>
      <c r="EF104" s="33">
        <v>2073000</v>
      </c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5"/>
      <c r="ES104" s="9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0"/>
    </row>
    <row r="105" spans="1:161" ht="11.25" customHeight="1" x14ac:dyDescent="0.2">
      <c r="A105" s="87" t="s">
        <v>274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8"/>
      <c r="BX105" s="14"/>
      <c r="BY105" s="19"/>
      <c r="BZ105" s="19"/>
      <c r="CA105" s="19"/>
      <c r="CB105" s="19"/>
      <c r="CC105" s="19"/>
      <c r="CD105" s="19"/>
      <c r="CE105" s="20"/>
      <c r="CF105" s="78" t="s">
        <v>124</v>
      </c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79"/>
      <c r="CS105" s="78" t="s">
        <v>271</v>
      </c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79"/>
      <c r="DF105" s="120">
        <v>23700</v>
      </c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2"/>
      <c r="DS105" s="33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5"/>
      <c r="EF105" s="33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5"/>
      <c r="ES105" s="9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0"/>
    </row>
    <row r="106" spans="1:161" ht="11.25" customHeight="1" x14ac:dyDescent="0.2">
      <c r="A106" s="87" t="s">
        <v>275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8"/>
      <c r="BX106" s="14"/>
      <c r="BY106" s="19"/>
      <c r="BZ106" s="19"/>
      <c r="CA106" s="19"/>
      <c r="CB106" s="19"/>
      <c r="CC106" s="19"/>
      <c r="CD106" s="19"/>
      <c r="CE106" s="20"/>
      <c r="CF106" s="78" t="s">
        <v>124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79"/>
      <c r="CS106" s="78" t="s">
        <v>272</v>
      </c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79"/>
      <c r="DF106" s="120">
        <v>857000</v>
      </c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2"/>
      <c r="DS106" s="33">
        <v>227200</v>
      </c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5"/>
      <c r="EF106" s="33">
        <v>227200</v>
      </c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5"/>
      <c r="ES106" s="9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0"/>
    </row>
    <row r="107" spans="1:161" ht="11.25" customHeight="1" x14ac:dyDescent="0.2">
      <c r="A107" s="87" t="s">
        <v>276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8"/>
      <c r="BX107" s="14"/>
      <c r="BY107" s="19"/>
      <c r="BZ107" s="19"/>
      <c r="CA107" s="19"/>
      <c r="CB107" s="19"/>
      <c r="CC107" s="19"/>
      <c r="CD107" s="19"/>
      <c r="CE107" s="20"/>
      <c r="CF107" s="78" t="s">
        <v>124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79"/>
      <c r="CS107" s="78" t="s">
        <v>273</v>
      </c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79"/>
      <c r="DF107" s="120">
        <v>0</v>
      </c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2"/>
      <c r="DS107" s="33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5"/>
      <c r="EF107" s="33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5"/>
      <c r="ES107" s="9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0"/>
    </row>
    <row r="108" spans="1:161" ht="11.25" customHeight="1" x14ac:dyDescent="0.2">
      <c r="A108" s="87" t="s">
        <v>278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8"/>
      <c r="BX108" s="14"/>
      <c r="BY108" s="19"/>
      <c r="BZ108" s="19"/>
      <c r="CA108" s="19"/>
      <c r="CB108" s="19"/>
      <c r="CC108" s="19"/>
      <c r="CD108" s="19"/>
      <c r="CE108" s="20"/>
      <c r="CF108" s="78" t="s">
        <v>124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79"/>
      <c r="CS108" s="78" t="s">
        <v>277</v>
      </c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79"/>
      <c r="DF108" s="120">
        <v>0</v>
      </c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2"/>
      <c r="DS108" s="33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5"/>
      <c r="EF108" s="33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5"/>
      <c r="ES108" s="9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0"/>
    </row>
    <row r="109" spans="1:161" ht="11.25" customHeight="1" x14ac:dyDescent="0.2">
      <c r="A109" s="87" t="s">
        <v>214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8"/>
      <c r="BX109" s="14"/>
      <c r="BY109" s="15"/>
      <c r="BZ109" s="15"/>
      <c r="CA109" s="15"/>
      <c r="CB109" s="15"/>
      <c r="CC109" s="15"/>
      <c r="CD109" s="15"/>
      <c r="CE109" s="16"/>
      <c r="CF109" s="78" t="s">
        <v>124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79"/>
      <c r="CS109" s="78" t="s">
        <v>220</v>
      </c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79"/>
      <c r="DF109" s="120">
        <f>120000+1550000+296790</f>
        <v>1966790</v>
      </c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2"/>
      <c r="DS109" s="33">
        <f>1550000+530000</f>
        <v>2080000</v>
      </c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5"/>
      <c r="EF109" s="33">
        <f>1550000+530000</f>
        <v>2080000</v>
      </c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5"/>
      <c r="ES109" s="9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0"/>
    </row>
    <row r="110" spans="1:161" ht="11.25" customHeight="1" x14ac:dyDescent="0.2">
      <c r="A110" s="87" t="s">
        <v>215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8"/>
      <c r="BX110" s="14"/>
      <c r="BY110" s="15"/>
      <c r="BZ110" s="15"/>
      <c r="CA110" s="15"/>
      <c r="CB110" s="15"/>
      <c r="CC110" s="15"/>
      <c r="CD110" s="15"/>
      <c r="CE110" s="16"/>
      <c r="CF110" s="80" t="s">
        <v>124</v>
      </c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81"/>
      <c r="CS110" s="80" t="s">
        <v>221</v>
      </c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81"/>
      <c r="DF110" s="111">
        <v>0</v>
      </c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3"/>
      <c r="DS110" s="72">
        <v>0</v>
      </c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4"/>
      <c r="EF110" s="72">
        <v>0</v>
      </c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4"/>
      <c r="ES110" s="9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0"/>
    </row>
    <row r="111" spans="1:161" ht="12.75" customHeight="1" x14ac:dyDescent="0.2">
      <c r="A111" s="52" t="s">
        <v>126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3" t="s">
        <v>127</v>
      </c>
      <c r="BY111" s="54"/>
      <c r="BZ111" s="54"/>
      <c r="CA111" s="54"/>
      <c r="CB111" s="54"/>
      <c r="CC111" s="54"/>
      <c r="CD111" s="54"/>
      <c r="CE111" s="55"/>
      <c r="CF111" s="56" t="s">
        <v>128</v>
      </c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5"/>
      <c r="CS111" s="33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5"/>
      <c r="DF111" s="33">
        <f>DF112+DF113+DF114</f>
        <v>-89929</v>
      </c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5"/>
      <c r="DS111" s="33">
        <f>DS112+DS113+DS114</f>
        <v>-89929</v>
      </c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5"/>
      <c r="EF111" s="33">
        <f>EF112+EF113+EF114</f>
        <v>-89929</v>
      </c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5"/>
      <c r="ES111" s="45" t="s">
        <v>47</v>
      </c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7"/>
    </row>
    <row r="112" spans="1:161" ht="22.5" customHeight="1" x14ac:dyDescent="0.2">
      <c r="A112" s="27" t="s">
        <v>129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48" t="s">
        <v>130</v>
      </c>
      <c r="BY112" s="49"/>
      <c r="BZ112" s="49"/>
      <c r="CA112" s="49"/>
      <c r="CB112" s="49"/>
      <c r="CC112" s="49"/>
      <c r="CD112" s="49"/>
      <c r="CE112" s="50"/>
      <c r="CF112" s="51" t="s">
        <v>70</v>
      </c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50"/>
      <c r="CS112" s="80" t="s">
        <v>280</v>
      </c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81"/>
      <c r="DF112" s="33">
        <f>DF114-67021</f>
        <v>-67021</v>
      </c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5"/>
      <c r="DS112" s="33">
        <v>-67021</v>
      </c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5"/>
      <c r="EF112" s="33">
        <v>-67021</v>
      </c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5"/>
      <c r="ES112" s="45" t="s">
        <v>47</v>
      </c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7"/>
    </row>
    <row r="113" spans="1:161" ht="12.75" customHeight="1" x14ac:dyDescent="0.2">
      <c r="A113" s="27" t="s">
        <v>131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48" t="s">
        <v>132</v>
      </c>
      <c r="BY113" s="49"/>
      <c r="BZ113" s="49"/>
      <c r="CA113" s="49"/>
      <c r="CB113" s="49"/>
      <c r="CC113" s="49"/>
      <c r="CD113" s="49"/>
      <c r="CE113" s="50"/>
      <c r="CF113" s="51" t="s">
        <v>70</v>
      </c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50"/>
      <c r="CS113" s="80" t="s">
        <v>280</v>
      </c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81"/>
      <c r="DF113" s="33">
        <v>-22908</v>
      </c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5"/>
      <c r="DS113" s="33">
        <v>-22908</v>
      </c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5"/>
      <c r="EF113" s="33">
        <v>-22908</v>
      </c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5"/>
      <c r="ES113" s="45" t="s">
        <v>47</v>
      </c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7"/>
    </row>
    <row r="114" spans="1:161" ht="12.75" customHeight="1" x14ac:dyDescent="0.2">
      <c r="A114" s="27" t="s">
        <v>134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48" t="s">
        <v>133</v>
      </c>
      <c r="BY114" s="49"/>
      <c r="BZ114" s="49"/>
      <c r="CA114" s="49"/>
      <c r="CB114" s="49"/>
      <c r="CC114" s="49"/>
      <c r="CD114" s="49"/>
      <c r="CE114" s="50"/>
      <c r="CF114" s="51" t="s">
        <v>70</v>
      </c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50"/>
      <c r="CS114" s="80" t="s">
        <v>280</v>
      </c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81"/>
      <c r="DF114" s="33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5"/>
      <c r="DS114" s="33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5"/>
      <c r="EF114" s="33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5"/>
      <c r="ES114" s="45" t="s">
        <v>47</v>
      </c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7"/>
    </row>
    <row r="115" spans="1:161" ht="12.75" customHeight="1" x14ac:dyDescent="0.2">
      <c r="A115" s="52" t="s">
        <v>135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3" t="s">
        <v>136</v>
      </c>
      <c r="BY115" s="54"/>
      <c r="BZ115" s="54"/>
      <c r="CA115" s="54"/>
      <c r="CB115" s="54"/>
      <c r="CC115" s="54"/>
      <c r="CD115" s="54"/>
      <c r="CE115" s="55"/>
      <c r="CF115" s="56" t="s">
        <v>47</v>
      </c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5"/>
      <c r="CS115" s="33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5"/>
      <c r="DF115" s="33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5"/>
      <c r="DS115" s="33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5"/>
      <c r="EF115" s="33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5"/>
      <c r="ES115" s="45" t="s">
        <v>47</v>
      </c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7"/>
    </row>
    <row r="116" spans="1:161" ht="22.5" customHeight="1" x14ac:dyDescent="0.2">
      <c r="A116" s="27" t="s">
        <v>137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48" t="s">
        <v>138</v>
      </c>
      <c r="BY116" s="49"/>
      <c r="BZ116" s="49"/>
      <c r="CA116" s="49"/>
      <c r="CB116" s="49"/>
      <c r="CC116" s="49"/>
      <c r="CD116" s="49"/>
      <c r="CE116" s="50"/>
      <c r="CF116" s="51" t="s">
        <v>139</v>
      </c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50"/>
      <c r="CS116" s="33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5"/>
      <c r="DF116" s="33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5"/>
      <c r="DS116" s="33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5"/>
      <c r="EF116" s="33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5"/>
      <c r="ES116" s="45" t="s">
        <v>47</v>
      </c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7"/>
    </row>
    <row r="117" spans="1:161" ht="11.25" customHeight="1" thickBot="1" x14ac:dyDescent="0.25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9"/>
      <c r="BY117" s="30"/>
      <c r="BZ117" s="30"/>
      <c r="CA117" s="30"/>
      <c r="CB117" s="30"/>
      <c r="CC117" s="30"/>
      <c r="CD117" s="30"/>
      <c r="CE117" s="31"/>
      <c r="CF117" s="32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1"/>
      <c r="CS117" s="21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3"/>
      <c r="DF117" s="21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3"/>
      <c r="DS117" s="21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3"/>
      <c r="EF117" s="21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4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6"/>
    </row>
    <row r="118" spans="1:161" ht="3" customHeight="1" x14ac:dyDescent="0.2"/>
    <row r="119" spans="1:161" ht="3" customHeight="1" x14ac:dyDescent="0.2"/>
  </sheetData>
  <mergeCells count="706"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EF79:ER79"/>
    <mergeCell ref="ES79:FE79"/>
    <mergeCell ref="A79:BW79"/>
    <mergeCell ref="BX79:CE79"/>
    <mergeCell ref="CF79:CR79"/>
    <mergeCell ref="CS79:DE79"/>
    <mergeCell ref="DF79:DR79"/>
    <mergeCell ref="DS79:EE79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ES65:FE65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5:BW65"/>
    <mergeCell ref="BX65:CE65"/>
    <mergeCell ref="CF65:CR65"/>
    <mergeCell ref="CS65:DE65"/>
    <mergeCell ref="DF65:DR65"/>
    <mergeCell ref="A64:BW64"/>
    <mergeCell ref="BX64:CE64"/>
    <mergeCell ref="CF64:CR64"/>
    <mergeCell ref="CS64:DE64"/>
    <mergeCell ref="A69:BW69"/>
    <mergeCell ref="BX69:CE69"/>
    <mergeCell ref="CF69:CR69"/>
    <mergeCell ref="CS69:DE69"/>
    <mergeCell ref="DF69:DR69"/>
    <mergeCell ref="DS69:EE69"/>
    <mergeCell ref="EF62:ER62"/>
    <mergeCell ref="ES62:FE62"/>
    <mergeCell ref="A63:BW63"/>
    <mergeCell ref="DS68:EE68"/>
    <mergeCell ref="EF68:ER68"/>
    <mergeCell ref="ES68:FE68"/>
    <mergeCell ref="ES66:FE66"/>
    <mergeCell ref="A66:BW66"/>
    <mergeCell ref="BX66:CE66"/>
    <mergeCell ref="CF66:CR66"/>
    <mergeCell ref="A62:BW62"/>
    <mergeCell ref="BX62:CE62"/>
    <mergeCell ref="CF62:CR62"/>
    <mergeCell ref="CS62:DE62"/>
    <mergeCell ref="DF62:DR62"/>
    <mergeCell ref="DS62:EE62"/>
    <mergeCell ref="EF63:ER63"/>
    <mergeCell ref="ES69:FE69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CF67:CR67"/>
    <mergeCell ref="CS67:DE67"/>
    <mergeCell ref="DF67:DR67"/>
    <mergeCell ref="DS67:EE67"/>
    <mergeCell ref="EF67:ER67"/>
    <mergeCell ref="ES67:FE67"/>
    <mergeCell ref="ES63:FE63"/>
    <mergeCell ref="EF64:ER64"/>
    <mergeCell ref="ES64:FE64"/>
    <mergeCell ref="DF64:DR64"/>
    <mergeCell ref="DS64:EE64"/>
    <mergeCell ref="CF63:CR63"/>
    <mergeCell ref="CS63:DE63"/>
    <mergeCell ref="DF63:DR63"/>
    <mergeCell ref="DS63:EE63"/>
    <mergeCell ref="BX63:CE63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DO27:DR27"/>
    <mergeCell ref="A26:BW28"/>
    <mergeCell ref="BX26:CE28"/>
    <mergeCell ref="CF26:CR28"/>
    <mergeCell ref="CS26:DE28"/>
    <mergeCell ref="A59:BW59"/>
    <mergeCell ref="BX59:CE59"/>
    <mergeCell ref="CF59:CR59"/>
    <mergeCell ref="CS59:DE59"/>
    <mergeCell ref="A30:BW30"/>
    <mergeCell ref="BX30:CE30"/>
    <mergeCell ref="DF59:DR59"/>
    <mergeCell ref="DW4:FE4"/>
    <mergeCell ref="DB2:FE2"/>
    <mergeCell ref="DW6:FE6"/>
    <mergeCell ref="DW7:FE7"/>
    <mergeCell ref="DW8:FE8"/>
    <mergeCell ref="DW5:FE5"/>
    <mergeCell ref="DW9:EI9"/>
    <mergeCell ref="DF30:DR30"/>
    <mergeCell ref="DS30:EE30"/>
    <mergeCell ref="EF30:ER30"/>
    <mergeCell ref="ES30:FE30"/>
    <mergeCell ref="DF29:DR29"/>
    <mergeCell ref="DS29:EE29"/>
    <mergeCell ref="EF29:ER29"/>
    <mergeCell ref="ES29:FE29"/>
    <mergeCell ref="EF27:EK27"/>
    <mergeCell ref="CS30:DE30"/>
    <mergeCell ref="ES27:FE28"/>
    <mergeCell ref="DF26:FE26"/>
    <mergeCell ref="CS29:DE29"/>
    <mergeCell ref="DY27:EA27"/>
    <mergeCell ref="EO27:ER27"/>
    <mergeCell ref="EF28:ER28"/>
    <mergeCell ref="DS27:DX27"/>
    <mergeCell ref="AY14:BE14"/>
    <mergeCell ref="CP14:CX14"/>
    <mergeCell ref="ES14:FE15"/>
    <mergeCell ref="CH14:CL14"/>
    <mergeCell ref="ES16:FE16"/>
    <mergeCell ref="ES17:FE17"/>
    <mergeCell ref="BF14:BH14"/>
    <mergeCell ref="BK16:BM16"/>
    <mergeCell ref="CI16:CK16"/>
    <mergeCell ref="BI14:CD14"/>
    <mergeCell ref="ES32:FE32"/>
    <mergeCell ref="A32:BW32"/>
    <mergeCell ref="BX32:CE32"/>
    <mergeCell ref="CF32:CR32"/>
    <mergeCell ref="DF33:DR33"/>
    <mergeCell ref="CS32:DE32"/>
    <mergeCell ref="DS31:EE31"/>
    <mergeCell ref="EF31:ER31"/>
    <mergeCell ref="BG16:BJ16"/>
    <mergeCell ref="ES31:FE31"/>
    <mergeCell ref="A31:BW31"/>
    <mergeCell ref="BX31:CE31"/>
    <mergeCell ref="CF31:CR31"/>
    <mergeCell ref="CS31:DE31"/>
    <mergeCell ref="A17:AA17"/>
    <mergeCell ref="ES22:FE22"/>
    <mergeCell ref="CF30:CR30"/>
    <mergeCell ref="A29:BW29"/>
    <mergeCell ref="BX29:CE29"/>
    <mergeCell ref="CF29:CR29"/>
    <mergeCell ref="EB27:EE27"/>
    <mergeCell ref="DS28:EE28"/>
    <mergeCell ref="DF28:DR28"/>
    <mergeCell ref="DF27:DK27"/>
    <mergeCell ref="A34:BW34"/>
    <mergeCell ref="A35:BW35"/>
    <mergeCell ref="BX34:CE35"/>
    <mergeCell ref="CF34:CR35"/>
    <mergeCell ref="CS34:DE35"/>
    <mergeCell ref="DS34:EE35"/>
    <mergeCell ref="A33:BW33"/>
    <mergeCell ref="BX33:CE33"/>
    <mergeCell ref="CF33:CR33"/>
    <mergeCell ref="CS33:DE33"/>
    <mergeCell ref="A37:BW37"/>
    <mergeCell ref="BX37:CE37"/>
    <mergeCell ref="A36:BW36"/>
    <mergeCell ref="BX36:CE36"/>
    <mergeCell ref="CF36:CR36"/>
    <mergeCell ref="BX55:CE55"/>
    <mergeCell ref="CF55:CR55"/>
    <mergeCell ref="A39:BW39"/>
    <mergeCell ref="BX39:CE39"/>
    <mergeCell ref="CF39:CR39"/>
    <mergeCell ref="EF39:ER39"/>
    <mergeCell ref="ES39:FE39"/>
    <mergeCell ref="DF40:DR41"/>
    <mergeCell ref="DS40:EE41"/>
    <mergeCell ref="EF40:ER41"/>
    <mergeCell ref="ES40:FE41"/>
    <mergeCell ref="CS39:DE39"/>
    <mergeCell ref="CF37:CR37"/>
    <mergeCell ref="BX38:CE38"/>
    <mergeCell ref="ES38:FE38"/>
    <mergeCell ref="CF38:CR38"/>
    <mergeCell ref="DS37:EE37"/>
    <mergeCell ref="EF37:ER37"/>
    <mergeCell ref="ES37:FE37"/>
    <mergeCell ref="DF39:DR39"/>
    <mergeCell ref="DS39:EE39"/>
    <mergeCell ref="DS42:EE42"/>
    <mergeCell ref="EF42:ER42"/>
    <mergeCell ref="ES42:FE42"/>
    <mergeCell ref="A42:BW42"/>
    <mergeCell ref="BX42:CE42"/>
    <mergeCell ref="CF42:CR42"/>
    <mergeCell ref="CS42:DE42"/>
    <mergeCell ref="A40:BW40"/>
    <mergeCell ref="BX40:CE41"/>
    <mergeCell ref="CF40:CR41"/>
    <mergeCell ref="CS40:DE41"/>
    <mergeCell ref="A41:BW41"/>
    <mergeCell ref="DF42:DR42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ES54:FE54"/>
    <mergeCell ref="A54:BW54"/>
    <mergeCell ref="BX54:CE54"/>
    <mergeCell ref="CF54:CR54"/>
    <mergeCell ref="ES53:FE53"/>
    <mergeCell ref="A53:BW53"/>
    <mergeCell ref="BX53:CE53"/>
    <mergeCell ref="CF53:CR53"/>
    <mergeCell ref="DF53:DR53"/>
    <mergeCell ref="DS53:EE53"/>
    <mergeCell ref="ES55:FE55"/>
    <mergeCell ref="A56:BW56"/>
    <mergeCell ref="BX56:CE56"/>
    <mergeCell ref="CF56:CR56"/>
    <mergeCell ref="ES56:FE56"/>
    <mergeCell ref="A55:BW55"/>
    <mergeCell ref="CS56:DE56"/>
    <mergeCell ref="DF56:DR56"/>
    <mergeCell ref="DS56:EE56"/>
    <mergeCell ref="EF56:ER56"/>
    <mergeCell ref="ES57:FE57"/>
    <mergeCell ref="ES58:FE58"/>
    <mergeCell ref="A57:BW57"/>
    <mergeCell ref="A58:BW58"/>
    <mergeCell ref="BX57:CE57"/>
    <mergeCell ref="CF57:CR57"/>
    <mergeCell ref="BX58:CE58"/>
    <mergeCell ref="CF58:CR58"/>
    <mergeCell ref="DF57:DR57"/>
    <mergeCell ref="DS57:EE57"/>
    <mergeCell ref="A68:BW68"/>
    <mergeCell ref="BX68:CE68"/>
    <mergeCell ref="EF66:ER66"/>
    <mergeCell ref="CF68:CR68"/>
    <mergeCell ref="CS68:DE68"/>
    <mergeCell ref="DF68:DR68"/>
    <mergeCell ref="DF66:DR66"/>
    <mergeCell ref="DS66:EE66"/>
    <mergeCell ref="A67:BW67"/>
    <mergeCell ref="BX67:CE67"/>
    <mergeCell ref="ES77:FE77"/>
    <mergeCell ref="A77:BW77"/>
    <mergeCell ref="BX77:CE77"/>
    <mergeCell ref="CF77:CR77"/>
    <mergeCell ref="ES76:FE76"/>
    <mergeCell ref="A76:BW76"/>
    <mergeCell ref="BX76:CE76"/>
    <mergeCell ref="CF76:CR76"/>
    <mergeCell ref="DF77:DR77"/>
    <mergeCell ref="DS77:EE77"/>
    <mergeCell ref="EF76:ER76"/>
    <mergeCell ref="CS76:DE76"/>
    <mergeCell ref="ES78:FE78"/>
    <mergeCell ref="DF80:DR80"/>
    <mergeCell ref="ES80:FE80"/>
    <mergeCell ref="DF81:DR81"/>
    <mergeCell ref="ES81:FE81"/>
    <mergeCell ref="A78:BW78"/>
    <mergeCell ref="BX78:CE78"/>
    <mergeCell ref="CF78:CR78"/>
    <mergeCell ref="CS78:DE78"/>
    <mergeCell ref="BX88:CE88"/>
    <mergeCell ref="CF88:CR88"/>
    <mergeCell ref="CS88:DE88"/>
    <mergeCell ref="DF88:DR88"/>
    <mergeCell ref="DS88:EE88"/>
    <mergeCell ref="EF88:ER88"/>
    <mergeCell ref="DS81:EE81"/>
    <mergeCell ref="DF78:DR78"/>
    <mergeCell ref="DS78:EE78"/>
    <mergeCell ref="EF78:ER78"/>
    <mergeCell ref="ES88:FE88"/>
    <mergeCell ref="ES89:FE89"/>
    <mergeCell ref="DF95:DR95"/>
    <mergeCell ref="DS95:EE95"/>
    <mergeCell ref="EF95:ER95"/>
    <mergeCell ref="DF90:DR90"/>
    <mergeCell ref="DS90:EE90"/>
    <mergeCell ref="EF90:ER90"/>
    <mergeCell ref="DS91:EE91"/>
    <mergeCell ref="EF91:ER91"/>
    <mergeCell ref="DF89:DR89"/>
    <mergeCell ref="DS89:EE89"/>
    <mergeCell ref="EF89:ER89"/>
    <mergeCell ref="A80:BW80"/>
    <mergeCell ref="BX80:CE80"/>
    <mergeCell ref="CF80:CR80"/>
    <mergeCell ref="CS80:DE80"/>
    <mergeCell ref="DS80:EE80"/>
    <mergeCell ref="EF80:ER80"/>
    <mergeCell ref="CS104:DE104"/>
    <mergeCell ref="DF104:DR104"/>
    <mergeCell ref="DS104:EE104"/>
    <mergeCell ref="EF104:ER104"/>
    <mergeCell ref="A99:BW99"/>
    <mergeCell ref="CF99:CR99"/>
    <mergeCell ref="CS99:DE99"/>
    <mergeCell ref="DF99:DR99"/>
    <mergeCell ref="DS99:EE99"/>
    <mergeCell ref="EF99:ER99"/>
    <mergeCell ref="A90:BW90"/>
    <mergeCell ref="BX90:CE90"/>
    <mergeCell ref="EF81:ER81"/>
    <mergeCell ref="A89:BW89"/>
    <mergeCell ref="BX89:CE89"/>
    <mergeCell ref="CF89:CR89"/>
    <mergeCell ref="CS89:DE89"/>
    <mergeCell ref="A88:BW88"/>
    <mergeCell ref="ES83:FE83"/>
    <mergeCell ref="A83:BW83"/>
    <mergeCell ref="BX83:CE83"/>
    <mergeCell ref="CF83:CR83"/>
    <mergeCell ref="CS83:DE83"/>
    <mergeCell ref="DS83:EE83"/>
    <mergeCell ref="EF83:ER83"/>
    <mergeCell ref="A81:BW81"/>
    <mergeCell ref="BX81:CE81"/>
    <mergeCell ref="CF81:CR81"/>
    <mergeCell ref="CS81:DE81"/>
    <mergeCell ref="DF82:DR82"/>
    <mergeCell ref="ES82:FE82"/>
    <mergeCell ref="A82:BW82"/>
    <mergeCell ref="BX82:CE82"/>
    <mergeCell ref="CF82:CR82"/>
    <mergeCell ref="CS82:DE82"/>
    <mergeCell ref="ES87:FE87"/>
    <mergeCell ref="A87:BW87"/>
    <mergeCell ref="BX87:CE87"/>
    <mergeCell ref="CF87:CR87"/>
    <mergeCell ref="CS87:DE87"/>
    <mergeCell ref="ES84:FE84"/>
    <mergeCell ref="A84:BW84"/>
    <mergeCell ref="BX84:CE84"/>
    <mergeCell ref="CF84:CR84"/>
    <mergeCell ref="DF84:DR84"/>
    <mergeCell ref="DF86:DR86"/>
    <mergeCell ref="DS86:EE86"/>
    <mergeCell ref="EF86:ER86"/>
    <mergeCell ref="ES86:FE86"/>
    <mergeCell ref="A86:BW86"/>
    <mergeCell ref="ES85:FE85"/>
    <mergeCell ref="A85:BW85"/>
    <mergeCell ref="BX85:CE85"/>
    <mergeCell ref="CF85:CR85"/>
    <mergeCell ref="DS85:EE85"/>
    <mergeCell ref="BX86:CE86"/>
    <mergeCell ref="CF86:CR86"/>
    <mergeCell ref="ES90:FE90"/>
    <mergeCell ref="DS93:EE93"/>
    <mergeCell ref="EF93:ER93"/>
    <mergeCell ref="A108:BW108"/>
    <mergeCell ref="CF108:CR108"/>
    <mergeCell ref="CS108:DE108"/>
    <mergeCell ref="DF108:DR108"/>
    <mergeCell ref="DS108:EE108"/>
    <mergeCell ref="EF108:ER108"/>
    <mergeCell ref="EF107:ER107"/>
    <mergeCell ref="EF106:ER106"/>
    <mergeCell ref="A104:BW104"/>
    <mergeCell ref="CF104:CR104"/>
    <mergeCell ref="A107:BW107"/>
    <mergeCell ref="DS107:EE107"/>
    <mergeCell ref="A105:BW105"/>
    <mergeCell ref="CF105:CR105"/>
    <mergeCell ref="CS105:DE105"/>
    <mergeCell ref="DF105:DR105"/>
    <mergeCell ref="DS105:EE105"/>
    <mergeCell ref="A106:BW106"/>
    <mergeCell ref="CF106:CR106"/>
    <mergeCell ref="CS106:DE106"/>
    <mergeCell ref="CF110:CR110"/>
    <mergeCell ref="CS110:DE110"/>
    <mergeCell ref="DF110:DR110"/>
    <mergeCell ref="DS110:EE110"/>
    <mergeCell ref="DF100:DR100"/>
    <mergeCell ref="CF97:CR98"/>
    <mergeCell ref="EF110:ER110"/>
    <mergeCell ref="DS103:EE103"/>
    <mergeCell ref="EF103:ER103"/>
    <mergeCell ref="CF107:CR107"/>
    <mergeCell ref="CS107:DE107"/>
    <mergeCell ref="DF107:DR107"/>
    <mergeCell ref="EF105:ER105"/>
    <mergeCell ref="CF103:CR103"/>
    <mergeCell ref="CF102:CR102"/>
    <mergeCell ref="DF106:DR106"/>
    <mergeCell ref="DS106:EE106"/>
    <mergeCell ref="ES91:FE91"/>
    <mergeCell ref="A91:BW91"/>
    <mergeCell ref="BX91:CE91"/>
    <mergeCell ref="CF91:CR91"/>
    <mergeCell ref="CF109:CR109"/>
    <mergeCell ref="CS109:DE109"/>
    <mergeCell ref="DF109:DR109"/>
    <mergeCell ref="EF102:ER102"/>
    <mergeCell ref="DS109:EE109"/>
    <mergeCell ref="EF109:ER109"/>
    <mergeCell ref="ES95:FE95"/>
    <mergeCell ref="EF92:ER92"/>
    <mergeCell ref="DF92:DR92"/>
    <mergeCell ref="ES92:FE92"/>
    <mergeCell ref="A92:BW92"/>
    <mergeCell ref="BX92:CE92"/>
    <mergeCell ref="CF92:CR92"/>
    <mergeCell ref="CS92:DE92"/>
    <mergeCell ref="CS103:DE103"/>
    <mergeCell ref="DF103:DR103"/>
    <mergeCell ref="EF101:ER101"/>
    <mergeCell ref="DF101:DR101"/>
    <mergeCell ref="DS100:EE100"/>
    <mergeCell ref="EF53:ER53"/>
    <mergeCell ref="CS53:DE53"/>
    <mergeCell ref="DF93:DR93"/>
    <mergeCell ref="CS90:DE90"/>
    <mergeCell ref="EF55:ER55"/>
    <mergeCell ref="CF90:CR90"/>
    <mergeCell ref="DS92:EE92"/>
    <mergeCell ref="CS102:DE102"/>
    <mergeCell ref="DF102:DR102"/>
    <mergeCell ref="DS102:EE102"/>
    <mergeCell ref="CF93:CR93"/>
    <mergeCell ref="CS93:DE93"/>
    <mergeCell ref="CS86:DE86"/>
    <mergeCell ref="DF87:DR87"/>
    <mergeCell ref="DS87:EE87"/>
    <mergeCell ref="EF87:ER87"/>
    <mergeCell ref="DS82:EE82"/>
    <mergeCell ref="EF82:ER82"/>
    <mergeCell ref="DF83:DR83"/>
    <mergeCell ref="DS59:EE59"/>
    <mergeCell ref="EF59:ER59"/>
    <mergeCell ref="EF69:ER69"/>
    <mergeCell ref="DS65:EE65"/>
    <mergeCell ref="EF65:ER65"/>
    <mergeCell ref="DF54:DR54"/>
    <mergeCell ref="DS54:EE54"/>
    <mergeCell ref="DF91:DR91"/>
    <mergeCell ref="CF101:CR101"/>
    <mergeCell ref="CF100:CR100"/>
    <mergeCell ref="CS54:DE54"/>
    <mergeCell ref="CS55:DE55"/>
    <mergeCell ref="DF55:DR55"/>
    <mergeCell ref="DS55:EE55"/>
    <mergeCell ref="DS97:EE98"/>
    <mergeCell ref="CF96:CR96"/>
    <mergeCell ref="CF95:CR95"/>
    <mergeCell ref="CS96:DE96"/>
    <mergeCell ref="DF96:DR96"/>
    <mergeCell ref="DS96:EE96"/>
    <mergeCell ref="CS95:DE95"/>
    <mergeCell ref="CS94:DE94"/>
    <mergeCell ref="DF94:DR94"/>
    <mergeCell ref="DS94:EE94"/>
    <mergeCell ref="CF94:CR94"/>
    <mergeCell ref="EF77:ER77"/>
    <mergeCell ref="A110:BW110"/>
    <mergeCell ref="A103:BW103"/>
    <mergeCell ref="A109:BW109"/>
    <mergeCell ref="ES97:FE98"/>
    <mergeCell ref="A38:BW38"/>
    <mergeCell ref="DS76:EE76"/>
    <mergeCell ref="CS77:DE77"/>
    <mergeCell ref="DF76:DR76"/>
    <mergeCell ref="CS66:DE66"/>
    <mergeCell ref="A100:BW100"/>
    <mergeCell ref="A97:BW97"/>
    <mergeCell ref="DS84:EE84"/>
    <mergeCell ref="CS84:DE84"/>
    <mergeCell ref="DF85:DR85"/>
    <mergeCell ref="A98:BW98"/>
    <mergeCell ref="A101:BW101"/>
    <mergeCell ref="A102:BW102"/>
    <mergeCell ref="BX97:CE98"/>
    <mergeCell ref="EF97:ER98"/>
    <mergeCell ref="CS97:DE98"/>
    <mergeCell ref="DF97:DR98"/>
    <mergeCell ref="CS100:DE100"/>
    <mergeCell ref="EF100:ER100"/>
    <mergeCell ref="EF84:ER84"/>
    <mergeCell ref="CS91:DE91"/>
    <mergeCell ref="EF85:ER85"/>
    <mergeCell ref="CS85:DE85"/>
    <mergeCell ref="DS101:EE101"/>
    <mergeCell ref="ES111:FE111"/>
    <mergeCell ref="A111:BW111"/>
    <mergeCell ref="BX111:CE111"/>
    <mergeCell ref="CF111:CR111"/>
    <mergeCell ref="CS111:DE111"/>
    <mergeCell ref="CS101:DE101"/>
    <mergeCell ref="A96:BW96"/>
    <mergeCell ref="BX96:CE96"/>
    <mergeCell ref="A95:BW95"/>
    <mergeCell ref="BX95:CE95"/>
    <mergeCell ref="EF96:ER96"/>
    <mergeCell ref="EF94:ER94"/>
    <mergeCell ref="A94:BW94"/>
    <mergeCell ref="BX94:CE94"/>
    <mergeCell ref="ES93:FE93"/>
    <mergeCell ref="A93:BW93"/>
    <mergeCell ref="BX93:CE93"/>
    <mergeCell ref="ES96:FE96"/>
    <mergeCell ref="ES94:FE94"/>
    <mergeCell ref="CF112:CR112"/>
    <mergeCell ref="CS36:DE36"/>
    <mergeCell ref="ES34:FE35"/>
    <mergeCell ref="ES36:FE36"/>
    <mergeCell ref="DS33:EE33"/>
    <mergeCell ref="EF33:ER33"/>
    <mergeCell ref="DF34:DR35"/>
    <mergeCell ref="EF34:ER35"/>
    <mergeCell ref="ES33:FE33"/>
    <mergeCell ref="EF57:ER57"/>
    <mergeCell ref="CS58:DE58"/>
    <mergeCell ref="DF58:DR58"/>
    <mergeCell ref="DS58:EE58"/>
    <mergeCell ref="EF58:ER58"/>
    <mergeCell ref="CS38:DE38"/>
    <mergeCell ref="DF38:DR38"/>
    <mergeCell ref="DS38:EE38"/>
    <mergeCell ref="EF38:ER38"/>
    <mergeCell ref="EF54:ER54"/>
    <mergeCell ref="CS112:DE112"/>
    <mergeCell ref="DF111:DR111"/>
    <mergeCell ref="DS111:EE111"/>
    <mergeCell ref="EF111:ER111"/>
    <mergeCell ref="CS57:DE57"/>
    <mergeCell ref="ES114:FE114"/>
    <mergeCell ref="A114:BW114"/>
    <mergeCell ref="BX114:CE114"/>
    <mergeCell ref="CF114:CR114"/>
    <mergeCell ref="CS114:DE114"/>
    <mergeCell ref="DF113:DR113"/>
    <mergeCell ref="ES113:FE113"/>
    <mergeCell ref="A113:BW113"/>
    <mergeCell ref="BX113:CE113"/>
    <mergeCell ref="CF113:CR113"/>
    <mergeCell ref="CS113:DE113"/>
    <mergeCell ref="BN16:BO16"/>
    <mergeCell ref="CF16:CH16"/>
    <mergeCell ref="ES18:FE18"/>
    <mergeCell ref="ES19:FE19"/>
    <mergeCell ref="ES21:FE21"/>
    <mergeCell ref="ES20:FE20"/>
    <mergeCell ref="DS113:EE113"/>
    <mergeCell ref="EF113:ER113"/>
    <mergeCell ref="EL27:EN27"/>
    <mergeCell ref="DF32:DR32"/>
    <mergeCell ref="DS32:EE32"/>
    <mergeCell ref="EF32:ER32"/>
    <mergeCell ref="DF36:DR36"/>
    <mergeCell ref="DS36:EE36"/>
    <mergeCell ref="EF36:ER36"/>
    <mergeCell ref="DF31:DR31"/>
    <mergeCell ref="ES112:FE112"/>
    <mergeCell ref="A112:BW112"/>
    <mergeCell ref="CS37:DE37"/>
    <mergeCell ref="DF37:DR37"/>
    <mergeCell ref="DF112:DR112"/>
    <mergeCell ref="DS112:EE112"/>
    <mergeCell ref="EF112:ER112"/>
    <mergeCell ref="BX112:CE112"/>
    <mergeCell ref="CS13:CU13"/>
    <mergeCell ref="CE14:CG14"/>
    <mergeCell ref="CM14:CO14"/>
    <mergeCell ref="BQ16:CE16"/>
    <mergeCell ref="ES116:FE116"/>
    <mergeCell ref="A116:BW116"/>
    <mergeCell ref="BX116:CE116"/>
    <mergeCell ref="CF116:CR116"/>
    <mergeCell ref="CS116:DE116"/>
    <mergeCell ref="DF115:DR115"/>
    <mergeCell ref="DS115:EE115"/>
    <mergeCell ref="EF115:ER115"/>
    <mergeCell ref="ES115:FE115"/>
    <mergeCell ref="A115:BW115"/>
    <mergeCell ref="BX115:CE115"/>
    <mergeCell ref="CF115:CR115"/>
    <mergeCell ref="CS115:DE115"/>
    <mergeCell ref="DF114:DR114"/>
    <mergeCell ref="DS114:EE114"/>
    <mergeCell ref="EF114:ER114"/>
    <mergeCell ref="AB18:DP18"/>
    <mergeCell ref="K21:DP21"/>
    <mergeCell ref="DL27:DN27"/>
    <mergeCell ref="A24:FE24"/>
    <mergeCell ref="EL9:FE9"/>
    <mergeCell ref="DY11:EA11"/>
    <mergeCell ref="EE11:ES11"/>
    <mergeCell ref="EW11:EY11"/>
    <mergeCell ref="DW10:EI10"/>
    <mergeCell ref="EL10:FE10"/>
    <mergeCell ref="DW11:DX11"/>
    <mergeCell ref="EB11:EC11"/>
    <mergeCell ref="ET11:EV11"/>
    <mergeCell ref="DF117:DR117"/>
    <mergeCell ref="DS117:EE117"/>
    <mergeCell ref="EF117:ER117"/>
    <mergeCell ref="ES117:FE117"/>
    <mergeCell ref="A117:BW117"/>
    <mergeCell ref="BX117:CE117"/>
    <mergeCell ref="CF117:CR117"/>
    <mergeCell ref="CS117:DE117"/>
    <mergeCell ref="DF116:DR116"/>
    <mergeCell ref="DS116:EE116"/>
    <mergeCell ref="EF116:ER116"/>
  </mergeCells>
  <pageMargins left="0.59055118110236227" right="0.51181102362204722" top="0.78740157480314965" bottom="0.31496062992125984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5" max="160" man="1"/>
    <brk id="9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0"/>
  <sheetViews>
    <sheetView showGridLines="0" tabSelected="1" view="pageBreakPreview" zoomScale="115" zoomScaleNormal="100" zoomScaleSheetLayoutView="115" workbookViewId="0">
      <selection activeCell="EF8" sqref="EF8:ER8"/>
    </sheetView>
  </sheetViews>
  <sheetFormatPr defaultColWidth="0.85546875" defaultRowHeight="11.25" x14ac:dyDescent="0.2"/>
  <cols>
    <col min="1" max="60" width="0.85546875" style="1"/>
    <col min="61" max="61" width="0.85546875" style="1" customWidth="1"/>
    <col min="62" max="64" width="0.85546875" style="1"/>
    <col min="65" max="65" width="0.85546875" style="1" customWidth="1"/>
    <col min="66" max="75" width="0.85546875" style="1"/>
    <col min="76" max="77" width="0.85546875" style="1" customWidth="1"/>
    <col min="78" max="16384" width="0.85546875" style="1"/>
  </cols>
  <sheetData>
    <row r="1" spans="1:161" s="7" customFormat="1" ht="13.5" customHeight="1" x14ac:dyDescent="0.15">
      <c r="B1" s="60" t="s">
        <v>146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</row>
    <row r="3" spans="1:161" ht="11.25" customHeight="1" x14ac:dyDescent="0.2">
      <c r="A3" s="185" t="s">
        <v>140</v>
      </c>
      <c r="B3" s="185"/>
      <c r="C3" s="185"/>
      <c r="D3" s="185"/>
      <c r="E3" s="185"/>
      <c r="F3" s="185"/>
      <c r="G3" s="185"/>
      <c r="H3" s="199"/>
      <c r="I3" s="155" t="s">
        <v>0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6"/>
      <c r="CN3" s="184" t="s">
        <v>141</v>
      </c>
      <c r="CO3" s="185"/>
      <c r="CP3" s="185"/>
      <c r="CQ3" s="185"/>
      <c r="CR3" s="185"/>
      <c r="CS3" s="185"/>
      <c r="CT3" s="185"/>
      <c r="CU3" s="199"/>
      <c r="CV3" s="184" t="s">
        <v>142</v>
      </c>
      <c r="CW3" s="185"/>
      <c r="CX3" s="185"/>
      <c r="CY3" s="185"/>
      <c r="CZ3" s="185"/>
      <c r="DA3" s="185"/>
      <c r="DB3" s="185"/>
      <c r="DC3" s="185"/>
      <c r="DD3" s="185"/>
      <c r="DE3" s="199"/>
      <c r="DF3" s="188" t="s">
        <v>10</v>
      </c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</row>
    <row r="4" spans="1:161" ht="11.25" customHeight="1" x14ac:dyDescent="0.2">
      <c r="A4" s="201"/>
      <c r="B4" s="201"/>
      <c r="C4" s="201"/>
      <c r="D4" s="201"/>
      <c r="E4" s="201"/>
      <c r="F4" s="201"/>
      <c r="G4" s="201"/>
      <c r="H4" s="202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9"/>
      <c r="CN4" s="200"/>
      <c r="CO4" s="201"/>
      <c r="CP4" s="201"/>
      <c r="CQ4" s="201"/>
      <c r="CR4" s="201"/>
      <c r="CS4" s="201"/>
      <c r="CT4" s="201"/>
      <c r="CU4" s="202"/>
      <c r="CV4" s="200"/>
      <c r="CW4" s="201"/>
      <c r="CX4" s="201"/>
      <c r="CY4" s="201"/>
      <c r="CZ4" s="201"/>
      <c r="DA4" s="201"/>
      <c r="DB4" s="201"/>
      <c r="DC4" s="201"/>
      <c r="DD4" s="201"/>
      <c r="DE4" s="202"/>
      <c r="DF4" s="179" t="s">
        <v>4</v>
      </c>
      <c r="DG4" s="180"/>
      <c r="DH4" s="180"/>
      <c r="DI4" s="180"/>
      <c r="DJ4" s="180"/>
      <c r="DK4" s="180"/>
      <c r="DL4" s="59" t="s">
        <v>201</v>
      </c>
      <c r="DM4" s="59"/>
      <c r="DN4" s="59"/>
      <c r="DO4" s="192" t="s">
        <v>5</v>
      </c>
      <c r="DP4" s="192"/>
      <c r="DQ4" s="192"/>
      <c r="DR4" s="193"/>
      <c r="DS4" s="179" t="s">
        <v>4</v>
      </c>
      <c r="DT4" s="180"/>
      <c r="DU4" s="180"/>
      <c r="DV4" s="180"/>
      <c r="DW4" s="180"/>
      <c r="DX4" s="180"/>
      <c r="DY4" s="59" t="s">
        <v>202</v>
      </c>
      <c r="DZ4" s="59"/>
      <c r="EA4" s="59"/>
      <c r="EB4" s="192" t="s">
        <v>5</v>
      </c>
      <c r="EC4" s="192"/>
      <c r="ED4" s="192"/>
      <c r="EE4" s="193"/>
      <c r="EF4" s="179" t="s">
        <v>4</v>
      </c>
      <c r="EG4" s="180"/>
      <c r="EH4" s="180"/>
      <c r="EI4" s="180"/>
      <c r="EJ4" s="180"/>
      <c r="EK4" s="180"/>
      <c r="EL4" s="59" t="s">
        <v>291</v>
      </c>
      <c r="EM4" s="59"/>
      <c r="EN4" s="59"/>
      <c r="EO4" s="192" t="s">
        <v>5</v>
      </c>
      <c r="EP4" s="192"/>
      <c r="EQ4" s="192"/>
      <c r="ER4" s="193"/>
      <c r="ES4" s="184" t="s">
        <v>9</v>
      </c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</row>
    <row r="5" spans="1:161" ht="39" customHeight="1" x14ac:dyDescent="0.2">
      <c r="A5" s="187"/>
      <c r="B5" s="187"/>
      <c r="C5" s="187"/>
      <c r="D5" s="187"/>
      <c r="E5" s="187"/>
      <c r="F5" s="187"/>
      <c r="G5" s="187"/>
      <c r="H5" s="203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8"/>
      <c r="CN5" s="186"/>
      <c r="CO5" s="187"/>
      <c r="CP5" s="187"/>
      <c r="CQ5" s="187"/>
      <c r="CR5" s="187"/>
      <c r="CS5" s="187"/>
      <c r="CT5" s="187"/>
      <c r="CU5" s="203"/>
      <c r="CV5" s="186"/>
      <c r="CW5" s="187"/>
      <c r="CX5" s="187"/>
      <c r="CY5" s="187"/>
      <c r="CZ5" s="187"/>
      <c r="DA5" s="187"/>
      <c r="DB5" s="187"/>
      <c r="DC5" s="187"/>
      <c r="DD5" s="187"/>
      <c r="DE5" s="203"/>
      <c r="DF5" s="194" t="s">
        <v>143</v>
      </c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6"/>
      <c r="DS5" s="194" t="s">
        <v>144</v>
      </c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6"/>
      <c r="EF5" s="194" t="s">
        <v>145</v>
      </c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6"/>
      <c r="ES5" s="186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</row>
    <row r="6" spans="1:161" ht="12" thickBot="1" x14ac:dyDescent="0.25">
      <c r="A6" s="190" t="s">
        <v>11</v>
      </c>
      <c r="B6" s="190"/>
      <c r="C6" s="190"/>
      <c r="D6" s="190"/>
      <c r="E6" s="190"/>
      <c r="F6" s="190"/>
      <c r="G6" s="190"/>
      <c r="H6" s="191"/>
      <c r="I6" s="190" t="s">
        <v>12</v>
      </c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1"/>
      <c r="CN6" s="176" t="s">
        <v>13</v>
      </c>
      <c r="CO6" s="177"/>
      <c r="CP6" s="177"/>
      <c r="CQ6" s="177"/>
      <c r="CR6" s="177"/>
      <c r="CS6" s="177"/>
      <c r="CT6" s="177"/>
      <c r="CU6" s="178"/>
      <c r="CV6" s="176" t="s">
        <v>14</v>
      </c>
      <c r="CW6" s="177"/>
      <c r="CX6" s="177"/>
      <c r="CY6" s="177"/>
      <c r="CZ6" s="177"/>
      <c r="DA6" s="177"/>
      <c r="DB6" s="177"/>
      <c r="DC6" s="177"/>
      <c r="DD6" s="177"/>
      <c r="DE6" s="178"/>
      <c r="DF6" s="176" t="s">
        <v>15</v>
      </c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8"/>
      <c r="DS6" s="176" t="s">
        <v>16</v>
      </c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8"/>
      <c r="EF6" s="176" t="s">
        <v>17</v>
      </c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8"/>
      <c r="ES6" s="176" t="s">
        <v>18</v>
      </c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</row>
    <row r="7" spans="1:161" ht="12.75" customHeight="1" x14ac:dyDescent="0.2">
      <c r="A7" s="54">
        <v>1</v>
      </c>
      <c r="B7" s="54"/>
      <c r="C7" s="54"/>
      <c r="D7" s="54"/>
      <c r="E7" s="54"/>
      <c r="F7" s="54"/>
      <c r="G7" s="54"/>
      <c r="H7" s="55"/>
      <c r="I7" s="262" t="s">
        <v>147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263" t="s">
        <v>148</v>
      </c>
      <c r="CO7" s="264"/>
      <c r="CP7" s="264"/>
      <c r="CQ7" s="264"/>
      <c r="CR7" s="264"/>
      <c r="CS7" s="264"/>
      <c r="CT7" s="264"/>
      <c r="CU7" s="265"/>
      <c r="CV7" s="181" t="s">
        <v>47</v>
      </c>
      <c r="CW7" s="182"/>
      <c r="CX7" s="182"/>
      <c r="CY7" s="182"/>
      <c r="CZ7" s="182"/>
      <c r="DA7" s="182"/>
      <c r="DB7" s="182"/>
      <c r="DC7" s="182"/>
      <c r="DD7" s="182"/>
      <c r="DE7" s="183"/>
      <c r="DF7" s="230">
        <f>стр.1_4!DF96</f>
        <v>13966350</v>
      </c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2"/>
      <c r="DS7" s="230">
        <f>стр.1_4!DS96</f>
        <v>13065600</v>
      </c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2"/>
      <c r="EF7" s="230">
        <f>стр.1_4!EF96</f>
        <v>11427200</v>
      </c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2"/>
      <c r="ES7" s="173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5"/>
    </row>
    <row r="8" spans="1:161" ht="90" customHeight="1" x14ac:dyDescent="0.2">
      <c r="A8" s="49" t="s">
        <v>149</v>
      </c>
      <c r="B8" s="49"/>
      <c r="C8" s="49"/>
      <c r="D8" s="49"/>
      <c r="E8" s="49"/>
      <c r="F8" s="49"/>
      <c r="G8" s="49"/>
      <c r="H8" s="50"/>
      <c r="I8" s="261" t="s">
        <v>151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48" t="s">
        <v>150</v>
      </c>
      <c r="CO8" s="49"/>
      <c r="CP8" s="49"/>
      <c r="CQ8" s="49"/>
      <c r="CR8" s="49"/>
      <c r="CS8" s="49"/>
      <c r="CT8" s="49"/>
      <c r="CU8" s="50"/>
      <c r="CV8" s="51" t="s">
        <v>47</v>
      </c>
      <c r="CW8" s="49"/>
      <c r="CX8" s="49"/>
      <c r="CY8" s="49"/>
      <c r="CZ8" s="49"/>
      <c r="DA8" s="49"/>
      <c r="DB8" s="49"/>
      <c r="DC8" s="49"/>
      <c r="DD8" s="49"/>
      <c r="DE8" s="50"/>
      <c r="DF8" s="33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5"/>
      <c r="DS8" s="33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5"/>
      <c r="EF8" s="33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5"/>
      <c r="ES8" s="45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7"/>
    </row>
    <row r="9" spans="1:161" ht="24" customHeight="1" x14ac:dyDescent="0.2">
      <c r="A9" s="49" t="s">
        <v>152</v>
      </c>
      <c r="B9" s="49"/>
      <c r="C9" s="49"/>
      <c r="D9" s="49"/>
      <c r="E9" s="49"/>
      <c r="F9" s="49"/>
      <c r="G9" s="49"/>
      <c r="H9" s="50"/>
      <c r="I9" s="261" t="s">
        <v>154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48" t="s">
        <v>153</v>
      </c>
      <c r="CO9" s="49"/>
      <c r="CP9" s="49"/>
      <c r="CQ9" s="49"/>
      <c r="CR9" s="49"/>
      <c r="CS9" s="49"/>
      <c r="CT9" s="49"/>
      <c r="CU9" s="50"/>
      <c r="CV9" s="51" t="s">
        <v>47</v>
      </c>
      <c r="CW9" s="49"/>
      <c r="CX9" s="49"/>
      <c r="CY9" s="49"/>
      <c r="CZ9" s="49"/>
      <c r="DA9" s="49"/>
      <c r="DB9" s="49"/>
      <c r="DC9" s="49"/>
      <c r="DD9" s="49"/>
      <c r="DE9" s="50"/>
      <c r="DF9" s="33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5"/>
      <c r="DS9" s="33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5"/>
      <c r="EF9" s="33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5"/>
      <c r="ES9" s="45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7"/>
    </row>
    <row r="10" spans="1:161" ht="24" customHeight="1" x14ac:dyDescent="0.2">
      <c r="A10" s="49" t="s">
        <v>155</v>
      </c>
      <c r="B10" s="49"/>
      <c r="C10" s="49"/>
      <c r="D10" s="49"/>
      <c r="E10" s="49"/>
      <c r="F10" s="49"/>
      <c r="G10" s="49"/>
      <c r="H10" s="50"/>
      <c r="I10" s="261" t="s">
        <v>159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48" t="s">
        <v>157</v>
      </c>
      <c r="CO10" s="49"/>
      <c r="CP10" s="49"/>
      <c r="CQ10" s="49"/>
      <c r="CR10" s="49"/>
      <c r="CS10" s="49"/>
      <c r="CT10" s="49"/>
      <c r="CU10" s="50"/>
      <c r="CV10" s="51" t="s">
        <v>47</v>
      </c>
      <c r="CW10" s="49"/>
      <c r="CX10" s="49"/>
      <c r="CY10" s="49"/>
      <c r="CZ10" s="49"/>
      <c r="DA10" s="49"/>
      <c r="DB10" s="49"/>
      <c r="DC10" s="49"/>
      <c r="DD10" s="49"/>
      <c r="DE10" s="50"/>
      <c r="DF10" s="120">
        <v>2926400</v>
      </c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2"/>
      <c r="DS10" s="120">
        <f>DS7</f>
        <v>13065600</v>
      </c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2"/>
      <c r="EF10" s="120">
        <f>EF7</f>
        <v>11427200</v>
      </c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2"/>
      <c r="ES10" s="45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7"/>
    </row>
    <row r="11" spans="1:161" ht="24" customHeight="1" x14ac:dyDescent="0.2">
      <c r="A11" s="49" t="s">
        <v>156</v>
      </c>
      <c r="B11" s="49"/>
      <c r="C11" s="49"/>
      <c r="D11" s="49"/>
      <c r="E11" s="49"/>
      <c r="F11" s="49"/>
      <c r="G11" s="49"/>
      <c r="H11" s="50"/>
      <c r="I11" s="261" t="s">
        <v>160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48" t="s">
        <v>158</v>
      </c>
      <c r="CO11" s="49"/>
      <c r="CP11" s="49"/>
      <c r="CQ11" s="49"/>
      <c r="CR11" s="49"/>
      <c r="CS11" s="49"/>
      <c r="CT11" s="49"/>
      <c r="CU11" s="50"/>
      <c r="CV11" s="51" t="s">
        <v>47</v>
      </c>
      <c r="CW11" s="49"/>
      <c r="CX11" s="49"/>
      <c r="CY11" s="49"/>
      <c r="CZ11" s="49"/>
      <c r="DA11" s="49"/>
      <c r="DB11" s="49"/>
      <c r="DC11" s="49"/>
      <c r="DD11" s="49"/>
      <c r="DE11" s="50"/>
      <c r="DF11" s="120">
        <v>9837214</v>
      </c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2"/>
      <c r="DS11" s="120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2"/>
      <c r="EF11" s="120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2"/>
      <c r="ES11" s="45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7"/>
    </row>
    <row r="12" spans="1:161" ht="34.5" customHeight="1" x14ac:dyDescent="0.2">
      <c r="A12" s="49" t="s">
        <v>161</v>
      </c>
      <c r="B12" s="49"/>
      <c r="C12" s="49"/>
      <c r="D12" s="49"/>
      <c r="E12" s="49"/>
      <c r="F12" s="49"/>
      <c r="G12" s="49"/>
      <c r="H12" s="50"/>
      <c r="I12" s="245" t="s">
        <v>163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48" t="s">
        <v>162</v>
      </c>
      <c r="CO12" s="49"/>
      <c r="CP12" s="49"/>
      <c r="CQ12" s="49"/>
      <c r="CR12" s="49"/>
      <c r="CS12" s="49"/>
      <c r="CT12" s="49"/>
      <c r="CU12" s="50"/>
      <c r="CV12" s="51" t="s">
        <v>47</v>
      </c>
      <c r="CW12" s="49"/>
      <c r="CX12" s="49"/>
      <c r="CY12" s="49"/>
      <c r="CZ12" s="49"/>
      <c r="DA12" s="49"/>
      <c r="DB12" s="49"/>
      <c r="DC12" s="49"/>
      <c r="DD12" s="49"/>
      <c r="DE12" s="50"/>
      <c r="DF12" s="33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5"/>
      <c r="DS12" s="33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5"/>
      <c r="EF12" s="33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5"/>
      <c r="ES12" s="45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7"/>
    </row>
    <row r="13" spans="1:161" ht="24" customHeight="1" x14ac:dyDescent="0.2">
      <c r="A13" s="49" t="s">
        <v>164</v>
      </c>
      <c r="B13" s="49"/>
      <c r="C13" s="49"/>
      <c r="D13" s="49"/>
      <c r="E13" s="49"/>
      <c r="F13" s="49"/>
      <c r="G13" s="49"/>
      <c r="H13" s="50"/>
      <c r="I13" s="237" t="s">
        <v>165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48" t="s">
        <v>166</v>
      </c>
      <c r="CO13" s="49"/>
      <c r="CP13" s="49"/>
      <c r="CQ13" s="49"/>
      <c r="CR13" s="49"/>
      <c r="CS13" s="49"/>
      <c r="CT13" s="49"/>
      <c r="CU13" s="50"/>
      <c r="CV13" s="51" t="s">
        <v>47</v>
      </c>
      <c r="CW13" s="49"/>
      <c r="CX13" s="49"/>
      <c r="CY13" s="49"/>
      <c r="CZ13" s="49"/>
      <c r="DA13" s="49"/>
      <c r="DB13" s="49"/>
      <c r="DC13" s="49"/>
      <c r="DD13" s="49"/>
      <c r="DE13" s="50"/>
      <c r="DF13" s="33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5"/>
      <c r="DS13" s="33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5"/>
      <c r="EF13" s="33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5"/>
      <c r="ES13" s="45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7"/>
    </row>
    <row r="14" spans="1:161" ht="12.75" customHeight="1" x14ac:dyDescent="0.2">
      <c r="A14" s="49" t="s">
        <v>167</v>
      </c>
      <c r="B14" s="49"/>
      <c r="C14" s="49"/>
      <c r="D14" s="49"/>
      <c r="E14" s="49"/>
      <c r="F14" s="49"/>
      <c r="G14" s="49"/>
      <c r="H14" s="50"/>
      <c r="I14" s="237" t="s">
        <v>168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48" t="s">
        <v>169</v>
      </c>
      <c r="CO14" s="49"/>
      <c r="CP14" s="49"/>
      <c r="CQ14" s="49"/>
      <c r="CR14" s="49"/>
      <c r="CS14" s="49"/>
      <c r="CT14" s="49"/>
      <c r="CU14" s="50"/>
      <c r="CV14" s="51" t="s">
        <v>47</v>
      </c>
      <c r="CW14" s="49"/>
      <c r="CX14" s="49"/>
      <c r="CY14" s="49"/>
      <c r="CZ14" s="49"/>
      <c r="DA14" s="49"/>
      <c r="DB14" s="49"/>
      <c r="DC14" s="49"/>
      <c r="DD14" s="49"/>
      <c r="DE14" s="50"/>
      <c r="DF14" s="234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6"/>
      <c r="DS14" s="234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6"/>
      <c r="EF14" s="234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6"/>
      <c r="ES14" s="45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7"/>
    </row>
    <row r="15" spans="1:161" ht="24" customHeight="1" x14ac:dyDescent="0.2">
      <c r="A15" s="49" t="s">
        <v>170</v>
      </c>
      <c r="B15" s="49"/>
      <c r="C15" s="49"/>
      <c r="D15" s="49"/>
      <c r="E15" s="49"/>
      <c r="F15" s="49"/>
      <c r="G15" s="49"/>
      <c r="H15" s="50"/>
      <c r="I15" s="245" t="s">
        <v>171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48" t="s">
        <v>172</v>
      </c>
      <c r="CO15" s="49"/>
      <c r="CP15" s="49"/>
      <c r="CQ15" s="49"/>
      <c r="CR15" s="49"/>
      <c r="CS15" s="49"/>
      <c r="CT15" s="49"/>
      <c r="CU15" s="50"/>
      <c r="CV15" s="51" t="s">
        <v>47</v>
      </c>
      <c r="CW15" s="49"/>
      <c r="CX15" s="49"/>
      <c r="CY15" s="49"/>
      <c r="CZ15" s="49"/>
      <c r="DA15" s="49"/>
      <c r="DB15" s="49"/>
      <c r="DC15" s="49"/>
      <c r="DD15" s="49"/>
      <c r="DE15" s="50"/>
      <c r="DF15" s="234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6"/>
      <c r="DS15" s="234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6"/>
      <c r="EF15" s="234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6"/>
      <c r="ES15" s="45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7"/>
    </row>
    <row r="16" spans="1:161" ht="24" customHeight="1" x14ac:dyDescent="0.2">
      <c r="A16" s="49" t="s">
        <v>173</v>
      </c>
      <c r="B16" s="49"/>
      <c r="C16" s="49"/>
      <c r="D16" s="49"/>
      <c r="E16" s="49"/>
      <c r="F16" s="49"/>
      <c r="G16" s="49"/>
      <c r="H16" s="50"/>
      <c r="I16" s="237" t="s">
        <v>165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48" t="s">
        <v>174</v>
      </c>
      <c r="CO16" s="49"/>
      <c r="CP16" s="49"/>
      <c r="CQ16" s="49"/>
      <c r="CR16" s="49"/>
      <c r="CS16" s="49"/>
      <c r="CT16" s="49"/>
      <c r="CU16" s="50"/>
      <c r="CV16" s="51" t="s">
        <v>47</v>
      </c>
      <c r="CW16" s="49"/>
      <c r="CX16" s="49"/>
      <c r="CY16" s="49"/>
      <c r="CZ16" s="49"/>
      <c r="DA16" s="49"/>
      <c r="DB16" s="49"/>
      <c r="DC16" s="49"/>
      <c r="DD16" s="49"/>
      <c r="DE16" s="50"/>
      <c r="DF16" s="234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6"/>
      <c r="DS16" s="234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6"/>
      <c r="EF16" s="234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6"/>
      <c r="ES16" s="45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ht="12.75" customHeight="1" x14ac:dyDescent="0.2">
      <c r="A17" s="49" t="s">
        <v>175</v>
      </c>
      <c r="B17" s="49"/>
      <c r="C17" s="49"/>
      <c r="D17" s="49"/>
      <c r="E17" s="49"/>
      <c r="F17" s="49"/>
      <c r="G17" s="49"/>
      <c r="H17" s="50"/>
      <c r="I17" s="237" t="s">
        <v>168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48" t="s">
        <v>176</v>
      </c>
      <c r="CO17" s="49"/>
      <c r="CP17" s="49"/>
      <c r="CQ17" s="49"/>
      <c r="CR17" s="49"/>
      <c r="CS17" s="49"/>
      <c r="CT17" s="49"/>
      <c r="CU17" s="50"/>
      <c r="CV17" s="51" t="s">
        <v>47</v>
      </c>
      <c r="CW17" s="49"/>
      <c r="CX17" s="49"/>
      <c r="CY17" s="49"/>
      <c r="CZ17" s="49"/>
      <c r="DA17" s="49"/>
      <c r="DB17" s="49"/>
      <c r="DC17" s="49"/>
      <c r="DD17" s="49"/>
      <c r="DE17" s="50"/>
      <c r="DF17" s="234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6"/>
      <c r="DS17" s="234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6"/>
      <c r="EF17" s="234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6"/>
      <c r="ES17" s="45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ht="12.75" customHeight="1" x14ac:dyDescent="0.2">
      <c r="A18" s="49" t="s">
        <v>177</v>
      </c>
      <c r="B18" s="49"/>
      <c r="C18" s="49"/>
      <c r="D18" s="49"/>
      <c r="E18" s="49"/>
      <c r="F18" s="49"/>
      <c r="G18" s="49"/>
      <c r="H18" s="50"/>
      <c r="I18" s="245" t="s">
        <v>178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 t="s">
        <v>179</v>
      </c>
      <c r="CO18" s="49"/>
      <c r="CP18" s="49"/>
      <c r="CQ18" s="49"/>
      <c r="CR18" s="49"/>
      <c r="CS18" s="49"/>
      <c r="CT18" s="49"/>
      <c r="CU18" s="50"/>
      <c r="CV18" s="51" t="s">
        <v>47</v>
      </c>
      <c r="CW18" s="49"/>
      <c r="CX18" s="49"/>
      <c r="CY18" s="49"/>
      <c r="CZ18" s="49"/>
      <c r="DA18" s="49"/>
      <c r="DB18" s="49"/>
      <c r="DC18" s="49"/>
      <c r="DD18" s="49"/>
      <c r="DE18" s="50"/>
      <c r="DF18" s="234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6"/>
      <c r="DS18" s="234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6"/>
      <c r="EF18" s="234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6"/>
      <c r="ES18" s="45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7"/>
    </row>
    <row r="19" spans="1:161" ht="12" thickBot="1" x14ac:dyDescent="0.25">
      <c r="A19" s="49" t="s">
        <v>180</v>
      </c>
      <c r="B19" s="49"/>
      <c r="C19" s="49"/>
      <c r="D19" s="49"/>
      <c r="E19" s="49"/>
      <c r="F19" s="49"/>
      <c r="G19" s="49"/>
      <c r="H19" s="50"/>
      <c r="I19" s="245" t="s">
        <v>186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9" t="s">
        <v>181</v>
      </c>
      <c r="CO19" s="30"/>
      <c r="CP19" s="30"/>
      <c r="CQ19" s="30"/>
      <c r="CR19" s="30"/>
      <c r="CS19" s="30"/>
      <c r="CT19" s="30"/>
      <c r="CU19" s="31"/>
      <c r="CV19" s="32" t="s">
        <v>47</v>
      </c>
      <c r="CW19" s="30"/>
      <c r="CX19" s="30"/>
      <c r="CY19" s="30"/>
      <c r="CZ19" s="30"/>
      <c r="DA19" s="30"/>
      <c r="DB19" s="30"/>
      <c r="DC19" s="30"/>
      <c r="DD19" s="30"/>
      <c r="DE19" s="31"/>
      <c r="DF19" s="242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4"/>
      <c r="DS19" s="242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4"/>
      <c r="EF19" s="242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4"/>
      <c r="ES19" s="24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6"/>
    </row>
    <row r="20" spans="1:161" ht="24" customHeight="1" x14ac:dyDescent="0.2">
      <c r="A20" s="49" t="s">
        <v>182</v>
      </c>
      <c r="B20" s="49"/>
      <c r="C20" s="49"/>
      <c r="D20" s="49"/>
      <c r="E20" s="49"/>
      <c r="F20" s="49"/>
      <c r="G20" s="49"/>
      <c r="H20" s="50"/>
      <c r="I20" s="237" t="s">
        <v>165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204" t="s">
        <v>183</v>
      </c>
      <c r="CO20" s="182"/>
      <c r="CP20" s="182"/>
      <c r="CQ20" s="182"/>
      <c r="CR20" s="182"/>
      <c r="CS20" s="182"/>
      <c r="CT20" s="182"/>
      <c r="CU20" s="183"/>
      <c r="CV20" s="181" t="s">
        <v>47</v>
      </c>
      <c r="CW20" s="182"/>
      <c r="CX20" s="182"/>
      <c r="CY20" s="182"/>
      <c r="CZ20" s="182"/>
      <c r="DA20" s="182"/>
      <c r="DB20" s="182"/>
      <c r="DC20" s="182"/>
      <c r="DD20" s="182"/>
      <c r="DE20" s="183"/>
      <c r="DF20" s="239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1"/>
      <c r="DS20" s="239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1"/>
      <c r="EF20" s="239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1"/>
      <c r="ES20" s="173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5"/>
    </row>
    <row r="21" spans="1:161" x14ac:dyDescent="0.2">
      <c r="A21" s="49" t="s">
        <v>184</v>
      </c>
      <c r="B21" s="49"/>
      <c r="C21" s="49"/>
      <c r="D21" s="49"/>
      <c r="E21" s="49"/>
      <c r="F21" s="49"/>
      <c r="G21" s="49"/>
      <c r="H21" s="50"/>
      <c r="I21" s="237" t="s">
        <v>187</v>
      </c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48" t="s">
        <v>185</v>
      </c>
      <c r="CO21" s="49"/>
      <c r="CP21" s="49"/>
      <c r="CQ21" s="49"/>
      <c r="CR21" s="49"/>
      <c r="CS21" s="49"/>
      <c r="CT21" s="49"/>
      <c r="CU21" s="50"/>
      <c r="CV21" s="51" t="s">
        <v>47</v>
      </c>
      <c r="CW21" s="49"/>
      <c r="CX21" s="49"/>
      <c r="CY21" s="49"/>
      <c r="CZ21" s="49"/>
      <c r="DA21" s="49"/>
      <c r="DB21" s="49"/>
      <c r="DC21" s="49"/>
      <c r="DD21" s="49"/>
      <c r="DE21" s="50"/>
      <c r="DF21" s="234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6"/>
      <c r="DS21" s="234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6"/>
      <c r="EF21" s="234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6"/>
      <c r="ES21" s="45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ht="24" customHeight="1" x14ac:dyDescent="0.2">
      <c r="A22" s="49" t="s">
        <v>12</v>
      </c>
      <c r="B22" s="49"/>
      <c r="C22" s="49"/>
      <c r="D22" s="49"/>
      <c r="E22" s="49"/>
      <c r="F22" s="49"/>
      <c r="G22" s="49"/>
      <c r="H22" s="50"/>
      <c r="I22" s="233" t="s">
        <v>188</v>
      </c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48" t="s">
        <v>189</v>
      </c>
      <c r="CO22" s="49"/>
      <c r="CP22" s="49"/>
      <c r="CQ22" s="49"/>
      <c r="CR22" s="49"/>
      <c r="CS22" s="49"/>
      <c r="CT22" s="49"/>
      <c r="CU22" s="50"/>
      <c r="CV22" s="51" t="s">
        <v>47</v>
      </c>
      <c r="CW22" s="49"/>
      <c r="CX22" s="49"/>
      <c r="CY22" s="49"/>
      <c r="CZ22" s="49"/>
      <c r="DA22" s="49"/>
      <c r="DB22" s="49"/>
      <c r="DC22" s="49"/>
      <c r="DD22" s="49"/>
      <c r="DE22" s="50"/>
      <c r="DF22" s="33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5"/>
      <c r="DS22" s="33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5"/>
      <c r="EF22" s="33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45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x14ac:dyDescent="0.2">
      <c r="A23" s="221"/>
      <c r="B23" s="221"/>
      <c r="C23" s="221"/>
      <c r="D23" s="221"/>
      <c r="E23" s="221"/>
      <c r="F23" s="221"/>
      <c r="G23" s="221"/>
      <c r="H23" s="222"/>
      <c r="I23" s="228" t="s">
        <v>190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229"/>
      <c r="CN23" s="97" t="s">
        <v>191</v>
      </c>
      <c r="CO23" s="97"/>
      <c r="CP23" s="97"/>
      <c r="CQ23" s="97"/>
      <c r="CR23" s="97"/>
      <c r="CS23" s="97"/>
      <c r="CT23" s="97"/>
      <c r="CU23" s="98"/>
      <c r="CV23" s="125"/>
      <c r="CW23" s="97"/>
      <c r="CX23" s="97"/>
      <c r="CY23" s="97"/>
      <c r="CZ23" s="97"/>
      <c r="DA23" s="97"/>
      <c r="DB23" s="97"/>
      <c r="DC23" s="97"/>
      <c r="DD23" s="97"/>
      <c r="DE23" s="98"/>
      <c r="DF23" s="102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4"/>
      <c r="DS23" s="102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4"/>
      <c r="EF23" s="102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4"/>
      <c r="ES23" s="89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1"/>
    </row>
    <row r="24" spans="1:161" x14ac:dyDescent="0.2">
      <c r="A24" s="221"/>
      <c r="B24" s="221"/>
      <c r="C24" s="221"/>
      <c r="D24" s="221"/>
      <c r="E24" s="221"/>
      <c r="F24" s="221"/>
      <c r="G24" s="221"/>
      <c r="H24" s="222"/>
      <c r="I24" s="208">
        <v>2021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209"/>
      <c r="CN24" s="213"/>
      <c r="CO24" s="213"/>
      <c r="CP24" s="213"/>
      <c r="CQ24" s="213"/>
      <c r="CR24" s="213"/>
      <c r="CS24" s="213"/>
      <c r="CT24" s="213"/>
      <c r="CU24" s="214"/>
      <c r="CV24" s="238"/>
      <c r="CW24" s="213"/>
      <c r="CX24" s="213"/>
      <c r="CY24" s="213"/>
      <c r="CZ24" s="213"/>
      <c r="DA24" s="213"/>
      <c r="DB24" s="213"/>
      <c r="DC24" s="213"/>
      <c r="DD24" s="213"/>
      <c r="DE24" s="214"/>
      <c r="DF24" s="72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4"/>
      <c r="DS24" s="72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4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4"/>
      <c r="ES24" s="83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5"/>
    </row>
    <row r="25" spans="1:161" x14ac:dyDescent="0.2">
      <c r="A25" s="221"/>
      <c r="B25" s="221"/>
      <c r="C25" s="221"/>
      <c r="D25" s="221"/>
      <c r="E25" s="221"/>
      <c r="F25" s="221"/>
      <c r="G25" s="221"/>
      <c r="H25" s="222"/>
      <c r="I25" s="210">
        <v>2022</v>
      </c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2"/>
      <c r="CN25" s="213"/>
      <c r="CO25" s="213"/>
      <c r="CP25" s="213"/>
      <c r="CQ25" s="213"/>
      <c r="CR25" s="213"/>
      <c r="CS25" s="213"/>
      <c r="CT25" s="213"/>
      <c r="CU25" s="214"/>
      <c r="CV25" s="238"/>
      <c r="CW25" s="213"/>
      <c r="CX25" s="213"/>
      <c r="CY25" s="213"/>
      <c r="CZ25" s="213"/>
      <c r="DA25" s="213"/>
      <c r="DB25" s="213"/>
      <c r="DC25" s="213"/>
      <c r="DD25" s="213"/>
      <c r="DE25" s="214"/>
      <c r="DF25" s="33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5"/>
      <c r="DS25" s="33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5"/>
      <c r="EF25" s="33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5"/>
      <c r="ES25" s="45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x14ac:dyDescent="0.2">
      <c r="A26" s="256"/>
      <c r="B26" s="256"/>
      <c r="C26" s="256"/>
      <c r="D26" s="256"/>
      <c r="E26" s="256"/>
      <c r="F26" s="256"/>
      <c r="G26" s="256"/>
      <c r="H26" s="257"/>
      <c r="I26" s="208">
        <v>2023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209"/>
      <c r="CN26" s="100"/>
      <c r="CO26" s="100"/>
      <c r="CP26" s="100"/>
      <c r="CQ26" s="100"/>
      <c r="CR26" s="100"/>
      <c r="CS26" s="100"/>
      <c r="CT26" s="100"/>
      <c r="CU26" s="101"/>
      <c r="CV26" s="117"/>
      <c r="CW26" s="100"/>
      <c r="CX26" s="100"/>
      <c r="CY26" s="100"/>
      <c r="CZ26" s="100"/>
      <c r="DA26" s="100"/>
      <c r="DB26" s="100"/>
      <c r="DC26" s="100"/>
      <c r="DD26" s="100"/>
      <c r="DE26" s="101"/>
      <c r="DF26" s="33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5"/>
      <c r="DS26" s="33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5"/>
      <c r="EF26" s="33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5"/>
      <c r="ES26" s="45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ht="24" customHeight="1" x14ac:dyDescent="0.2">
      <c r="A27" s="49" t="s">
        <v>13</v>
      </c>
      <c r="B27" s="49"/>
      <c r="C27" s="49"/>
      <c r="D27" s="49"/>
      <c r="E27" s="49"/>
      <c r="F27" s="49"/>
      <c r="G27" s="49"/>
      <c r="H27" s="50"/>
      <c r="I27" s="226" t="s">
        <v>192</v>
      </c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48" t="s">
        <v>193</v>
      </c>
      <c r="CO27" s="49"/>
      <c r="CP27" s="49"/>
      <c r="CQ27" s="49"/>
      <c r="CR27" s="49"/>
      <c r="CS27" s="49"/>
      <c r="CT27" s="49"/>
      <c r="CU27" s="50"/>
      <c r="CV27" s="51" t="s">
        <v>47</v>
      </c>
      <c r="CW27" s="49"/>
      <c r="CX27" s="49"/>
      <c r="CY27" s="49"/>
      <c r="CZ27" s="49"/>
      <c r="DA27" s="49"/>
      <c r="DB27" s="49"/>
      <c r="DC27" s="49"/>
      <c r="DD27" s="49"/>
      <c r="DE27" s="50"/>
      <c r="DF27" s="33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5"/>
      <c r="DS27" s="33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5"/>
      <c r="EF27" s="33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45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x14ac:dyDescent="0.2">
      <c r="A28" s="97"/>
      <c r="B28" s="97"/>
      <c r="C28" s="97"/>
      <c r="D28" s="97"/>
      <c r="E28" s="97"/>
      <c r="F28" s="97"/>
      <c r="G28" s="97"/>
      <c r="H28" s="98"/>
      <c r="I28" s="228" t="s">
        <v>190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229"/>
      <c r="CN28" s="96" t="s">
        <v>194</v>
      </c>
      <c r="CO28" s="97"/>
      <c r="CP28" s="97"/>
      <c r="CQ28" s="97"/>
      <c r="CR28" s="97"/>
      <c r="CS28" s="97"/>
      <c r="CT28" s="97"/>
      <c r="CU28" s="98"/>
      <c r="CV28" s="217"/>
      <c r="CW28" s="218"/>
      <c r="CX28" s="218"/>
      <c r="CY28" s="218"/>
      <c r="CZ28" s="218"/>
      <c r="DA28" s="218"/>
      <c r="DB28" s="218"/>
      <c r="DC28" s="218"/>
      <c r="DD28" s="218"/>
      <c r="DE28" s="219"/>
      <c r="DF28" s="102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4"/>
      <c r="DS28" s="102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4"/>
      <c r="EF28" s="102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4"/>
      <c r="ES28" s="249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1"/>
    </row>
    <row r="29" spans="1:161" x14ac:dyDescent="0.2">
      <c r="A29" s="213"/>
      <c r="B29" s="213"/>
      <c r="C29" s="213"/>
      <c r="D29" s="213"/>
      <c r="E29" s="213"/>
      <c r="F29" s="213"/>
      <c r="G29" s="213"/>
      <c r="H29" s="213"/>
      <c r="I29" s="208">
        <v>2021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209"/>
      <c r="CN29" s="213"/>
      <c r="CO29" s="213"/>
      <c r="CP29" s="213"/>
      <c r="CQ29" s="213"/>
      <c r="CR29" s="213"/>
      <c r="CS29" s="213"/>
      <c r="CT29" s="213"/>
      <c r="CU29" s="214"/>
      <c r="CV29" s="220"/>
      <c r="CW29" s="221"/>
      <c r="CX29" s="221"/>
      <c r="CY29" s="221"/>
      <c r="CZ29" s="221"/>
      <c r="DA29" s="221"/>
      <c r="DB29" s="221"/>
      <c r="DC29" s="221"/>
      <c r="DD29" s="221"/>
      <c r="DE29" s="222"/>
      <c r="DF29" s="72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4"/>
      <c r="DS29" s="72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4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4"/>
      <c r="ES29" s="252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4"/>
    </row>
    <row r="30" spans="1:161" ht="12.75" customHeight="1" x14ac:dyDescent="0.2">
      <c r="A30" s="213"/>
      <c r="B30" s="213"/>
      <c r="C30" s="213"/>
      <c r="D30" s="213"/>
      <c r="E30" s="213"/>
      <c r="F30" s="213"/>
      <c r="G30" s="213"/>
      <c r="H30" s="213"/>
      <c r="I30" s="210">
        <v>2022</v>
      </c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2"/>
      <c r="CN30" s="213"/>
      <c r="CO30" s="213"/>
      <c r="CP30" s="213"/>
      <c r="CQ30" s="213"/>
      <c r="CR30" s="213"/>
      <c r="CS30" s="213"/>
      <c r="CT30" s="213"/>
      <c r="CU30" s="214"/>
      <c r="CV30" s="220"/>
      <c r="CW30" s="221"/>
      <c r="CX30" s="221"/>
      <c r="CY30" s="221"/>
      <c r="CZ30" s="221"/>
      <c r="DA30" s="221"/>
      <c r="DB30" s="221"/>
      <c r="DC30" s="221"/>
      <c r="DD30" s="221"/>
      <c r="DE30" s="222"/>
      <c r="DF30" s="33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5"/>
      <c r="DS30" s="33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5"/>
      <c r="EF30" s="33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5"/>
      <c r="ES30" s="246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8"/>
    </row>
    <row r="31" spans="1:161" ht="13.5" customHeight="1" thickBot="1" x14ac:dyDescent="0.25">
      <c r="A31" s="215"/>
      <c r="B31" s="215"/>
      <c r="C31" s="215"/>
      <c r="D31" s="215"/>
      <c r="E31" s="215"/>
      <c r="F31" s="215"/>
      <c r="G31" s="215"/>
      <c r="H31" s="215"/>
      <c r="I31" s="208">
        <v>2023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209"/>
      <c r="CN31" s="215"/>
      <c r="CO31" s="215"/>
      <c r="CP31" s="215"/>
      <c r="CQ31" s="215"/>
      <c r="CR31" s="215"/>
      <c r="CS31" s="215"/>
      <c r="CT31" s="215"/>
      <c r="CU31" s="216"/>
      <c r="CV31" s="223"/>
      <c r="CW31" s="224"/>
      <c r="CX31" s="224"/>
      <c r="CY31" s="224"/>
      <c r="CZ31" s="224"/>
      <c r="DA31" s="224"/>
      <c r="DB31" s="224"/>
      <c r="DC31" s="224"/>
      <c r="DD31" s="224"/>
      <c r="DE31" s="225"/>
      <c r="DF31" s="102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4"/>
      <c r="DS31" s="102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4"/>
      <c r="EF31" s="102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4"/>
      <c r="ES31" s="258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60"/>
    </row>
    <row r="32" spans="1:161" x14ac:dyDescent="0.2"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</row>
    <row r="33" spans="9:125" ht="12" thickBot="1" x14ac:dyDescent="0.25">
      <c r="I33" s="1" t="s">
        <v>195</v>
      </c>
      <c r="DU33" s="13"/>
    </row>
    <row r="34" spans="9:125" x14ac:dyDescent="0.2">
      <c r="I34" s="1" t="s">
        <v>196</v>
      </c>
      <c r="AQ34" s="255" t="s">
        <v>223</v>
      </c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17"/>
      <c r="BJ34" s="17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17"/>
      <c r="BX34" s="17"/>
      <c r="BY34" s="255" t="s">
        <v>282</v>
      </c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</row>
    <row r="35" spans="9:125" s="4" customFormat="1" ht="8.25" x14ac:dyDescent="0.15">
      <c r="AQ35" s="39" t="s">
        <v>197</v>
      </c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K35" s="39" t="s">
        <v>21</v>
      </c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Y35" s="39" t="s">
        <v>22</v>
      </c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</row>
    <row r="36" spans="9:125" s="4" customFormat="1" ht="3" customHeight="1" x14ac:dyDescent="0.15"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</row>
    <row r="37" spans="9:125" ht="12.75" x14ac:dyDescent="0.2">
      <c r="I37" s="1" t="s">
        <v>198</v>
      </c>
      <c r="AM37" s="255" t="s">
        <v>224</v>
      </c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18"/>
      <c r="BF37" s="18"/>
      <c r="BG37" s="44" t="s">
        <v>281</v>
      </c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18"/>
      <c r="BZ37" s="18"/>
      <c r="CA37" s="1" t="s">
        <v>289</v>
      </c>
    </row>
    <row r="38" spans="9:125" s="4" customFormat="1" ht="8.25" x14ac:dyDescent="0.15">
      <c r="AM38" s="39" t="s">
        <v>197</v>
      </c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G38" s="39" t="s">
        <v>199</v>
      </c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CA38" s="39" t="s">
        <v>200</v>
      </c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</row>
    <row r="39" spans="9:125" s="4" customFormat="1" ht="3" customHeight="1" x14ac:dyDescent="0.15"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</row>
    <row r="40" spans="9:125" ht="12.75" x14ac:dyDescent="0.2">
      <c r="I40" s="62" t="s">
        <v>23</v>
      </c>
      <c r="J40" s="62"/>
      <c r="K40" s="44" t="s">
        <v>290</v>
      </c>
      <c r="L40" s="44"/>
      <c r="M40" s="44"/>
      <c r="N40" s="61" t="s">
        <v>23</v>
      </c>
      <c r="O40" s="61"/>
      <c r="P40"/>
      <c r="Q40" s="44" t="s">
        <v>233</v>
      </c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62">
        <v>20</v>
      </c>
      <c r="AG40" s="62"/>
      <c r="AH40" s="62"/>
      <c r="AI40" s="163" t="s">
        <v>201</v>
      </c>
      <c r="AJ40" s="163"/>
      <c r="AK40" s="163"/>
      <c r="AL40" s="1" t="s">
        <v>5</v>
      </c>
    </row>
  </sheetData>
  <mergeCells count="218">
    <mergeCell ref="EF4:EK4"/>
    <mergeCell ref="I3:CM5"/>
    <mergeCell ref="CN3:CU5"/>
    <mergeCell ref="CV3:DE5"/>
    <mergeCell ref="DF3:FE3"/>
    <mergeCell ref="DF4:DK4"/>
    <mergeCell ref="DO4:DR4"/>
    <mergeCell ref="DS4:DX4"/>
    <mergeCell ref="EO4:ER4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ES4:FE5"/>
    <mergeCell ref="ES10:FE10"/>
    <mergeCell ref="A10:H10"/>
    <mergeCell ref="I10:CM10"/>
    <mergeCell ref="CN10:CU10"/>
    <mergeCell ref="CV10:DE10"/>
    <mergeCell ref="ES9:FE9"/>
    <mergeCell ref="A9:H9"/>
    <mergeCell ref="I9:CM9"/>
    <mergeCell ref="CN9:CU9"/>
    <mergeCell ref="CV9:DE9"/>
    <mergeCell ref="ES12:FE12"/>
    <mergeCell ref="A12:H12"/>
    <mergeCell ref="I12:CM12"/>
    <mergeCell ref="CN12:CU12"/>
    <mergeCell ref="CV12:DE12"/>
    <mergeCell ref="ES11:FE11"/>
    <mergeCell ref="A11:H11"/>
    <mergeCell ref="I11:CM11"/>
    <mergeCell ref="CN11:CU11"/>
    <mergeCell ref="CV11:DE11"/>
    <mergeCell ref="DS14:EE14"/>
    <mergeCell ref="EF14:ER14"/>
    <mergeCell ref="ES14:FE14"/>
    <mergeCell ref="A14:H14"/>
    <mergeCell ref="I14:CM14"/>
    <mergeCell ref="CN14:CU14"/>
    <mergeCell ref="CV14:DE14"/>
    <mergeCell ref="ES13:FE13"/>
    <mergeCell ref="A13:H13"/>
    <mergeCell ref="I13:CM13"/>
    <mergeCell ref="CN13:CU13"/>
    <mergeCell ref="CV13:DE13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A17:H17"/>
    <mergeCell ref="I17:CM17"/>
    <mergeCell ref="CN17:CU17"/>
    <mergeCell ref="CV17:DE17"/>
    <mergeCell ref="K40:M40"/>
    <mergeCell ref="N40:O40"/>
    <mergeCell ref="Q40:AE40"/>
    <mergeCell ref="AF40:AH40"/>
    <mergeCell ref="AI40:AK40"/>
    <mergeCell ref="A18:H18"/>
    <mergeCell ref="I18:CM18"/>
    <mergeCell ref="CN18:CU18"/>
    <mergeCell ref="CV18:DE18"/>
    <mergeCell ref="BK34:BV34"/>
    <mergeCell ref="BY34:CR34"/>
    <mergeCell ref="A22:H22"/>
    <mergeCell ref="A23:H26"/>
    <mergeCell ref="ES31:FE31"/>
    <mergeCell ref="DF18:DR18"/>
    <mergeCell ref="DS18:EE18"/>
    <mergeCell ref="EF18:ER18"/>
    <mergeCell ref="AQ34:BH34"/>
    <mergeCell ref="EF31:ER31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A21:H21"/>
    <mergeCell ref="I21:CM21"/>
    <mergeCell ref="CN21:CU21"/>
    <mergeCell ref="CV21:DE21"/>
    <mergeCell ref="EF25:ER25"/>
    <mergeCell ref="EF23:ER24"/>
    <mergeCell ref="CV23:DE26"/>
    <mergeCell ref="I26:CM26"/>
    <mergeCell ref="I24:CM24"/>
    <mergeCell ref="I25:CM25"/>
    <mergeCell ref="EF26:ER26"/>
    <mergeCell ref="ES22:FE22"/>
    <mergeCell ref="I22:CM22"/>
    <mergeCell ref="CN22:CU22"/>
    <mergeCell ref="CV22:DE22"/>
    <mergeCell ref="EF7:ER7"/>
    <mergeCell ref="EF22:ER22"/>
    <mergeCell ref="DF21:DR21"/>
    <mergeCell ref="DS21:EE21"/>
    <mergeCell ref="EF21:ER21"/>
    <mergeCell ref="ES21:FE21"/>
    <mergeCell ref="DF20:DR20"/>
    <mergeCell ref="DS20:EE20"/>
    <mergeCell ref="EF20:ER20"/>
    <mergeCell ref="ES20:FE20"/>
    <mergeCell ref="ES18:FE18"/>
    <mergeCell ref="DF17:DR17"/>
    <mergeCell ref="DS17:EE17"/>
    <mergeCell ref="EF17:ER17"/>
    <mergeCell ref="ES17:FE17"/>
    <mergeCell ref="DF16:DR16"/>
    <mergeCell ref="DS16:EE16"/>
    <mergeCell ref="EF16:ER16"/>
    <mergeCell ref="ES16:FE16"/>
    <mergeCell ref="DF14:DR14"/>
    <mergeCell ref="DS22:EE22"/>
    <mergeCell ref="DF22:DR22"/>
    <mergeCell ref="DS23:EE24"/>
    <mergeCell ref="DS27:EE27"/>
    <mergeCell ref="DF27:DR27"/>
    <mergeCell ref="DF31:DR31"/>
    <mergeCell ref="DS31:EE31"/>
    <mergeCell ref="A28:H31"/>
    <mergeCell ref="I28:CM28"/>
    <mergeCell ref="A27:H27"/>
    <mergeCell ref="DF28:DR29"/>
    <mergeCell ref="DS28:EE29"/>
    <mergeCell ref="DF30:DR30"/>
    <mergeCell ref="DS30:EE30"/>
    <mergeCell ref="ES23:FE24"/>
    <mergeCell ref="I27:CM27"/>
    <mergeCell ref="CN27:CU27"/>
    <mergeCell ref="CV27:DE27"/>
    <mergeCell ref="ES25:FE25"/>
    <mergeCell ref="DF25:DR25"/>
    <mergeCell ref="DF26:DR26"/>
    <mergeCell ref="DF23:DR24"/>
    <mergeCell ref="DS25:EE25"/>
    <mergeCell ref="DS26:EE26"/>
    <mergeCell ref="CN23:CU26"/>
    <mergeCell ref="I23:CM23"/>
    <mergeCell ref="EF27:ER27"/>
    <mergeCell ref="ES26:FE26"/>
    <mergeCell ref="I40:J40"/>
    <mergeCell ref="I31:CM31"/>
    <mergeCell ref="I29:CM29"/>
    <mergeCell ref="I30:CM30"/>
    <mergeCell ref="ES27:FE27"/>
    <mergeCell ref="AQ35:BH35"/>
    <mergeCell ref="BK35:BV35"/>
    <mergeCell ref="BY35:CR35"/>
    <mergeCell ref="CN28:CU31"/>
    <mergeCell ref="CV28:DE31"/>
    <mergeCell ref="AM38:BD38"/>
    <mergeCell ref="BG38:BX38"/>
    <mergeCell ref="CA38:CR38"/>
    <mergeCell ref="ES30:FE30"/>
    <mergeCell ref="EF30:ER30"/>
    <mergeCell ref="ES28:FE29"/>
    <mergeCell ref="EF28:ER29"/>
    <mergeCell ref="BG37:BX37"/>
    <mergeCell ref="AM37:BD37"/>
    <mergeCell ref="DY4:EA4"/>
    <mergeCell ref="EL4:EN4"/>
    <mergeCell ref="DF13:DR13"/>
    <mergeCell ref="DS13:EE13"/>
    <mergeCell ref="EF13:ER13"/>
    <mergeCell ref="DF12:DR12"/>
    <mergeCell ref="DS12:EE12"/>
    <mergeCell ref="EF12:ER12"/>
    <mergeCell ref="DF11:DR11"/>
    <mergeCell ref="DS11:EE11"/>
    <mergeCell ref="EF11:ER11"/>
    <mergeCell ref="DF10:DR10"/>
    <mergeCell ref="DS10:EE10"/>
    <mergeCell ref="EF10:ER10"/>
    <mergeCell ref="DF9:DR9"/>
    <mergeCell ref="DS9:EE9"/>
    <mergeCell ref="EF9:ER9"/>
    <mergeCell ref="DF8:DR8"/>
    <mergeCell ref="DS8:EE8"/>
    <mergeCell ref="EF8:ER8"/>
    <mergeCell ref="DF7:DR7"/>
    <mergeCell ref="DS7:EE7"/>
    <mergeCell ref="DL4:DN4"/>
    <mergeCell ref="EB4:EE4"/>
  </mergeCells>
  <pageMargins left="0.59055118110236227" right="0.51181102362204722" top="0.78740157480314965" bottom="0.31496062992125984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стр.1_4</vt:lpstr>
      <vt:lpstr>стр.5_6</vt:lpstr>
      <vt:lpstr>стр.1_4!Заголовки_для_печати</vt:lpstr>
      <vt:lpstr>стр.5_6!Заголовки_для_печати</vt:lpstr>
      <vt:lpstr>стр.1_4!Область_печати</vt:lpstr>
      <vt:lpstr>стр.5_6!Область_печати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2021-05-30T12:34:53Z</cp:lastPrinted>
  <dcterms:created xsi:type="dcterms:W3CDTF">2011-01-11T10:25:48Z</dcterms:created>
  <dcterms:modified xsi:type="dcterms:W3CDTF">2021-06-08T14:48:29Z</dcterms:modified>
</cp:coreProperties>
</file>